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zoila\Box\biocircuits\ZJurado\Projects\Organelles\PURExpress_frex_systems\2023.07.28_PURE_w.mRNAonly\"/>
    </mc:Choice>
  </mc:AlternateContent>
  <bookViews>
    <workbookView minimized="1" xWindow="0" yWindow="0" windowWidth="19200" windowHeight="6570" firstSheet="2" activeTab="2"/>
  </bookViews>
  <sheets>
    <sheet name="Recipe_neb" sheetId="10" r:id="rId1"/>
    <sheet name="IDs" sheetId="17" r:id="rId2"/>
    <sheet name="Stocks" sheetId="4" r:id="rId3"/>
    <sheet name="Layout" sheetId="5" r:id="rId4"/>
    <sheet name="PickList" sheetId="13" r:id="rId5"/>
    <sheet name="2023.07.28_mRNA_inPUREneb_B4_da" sheetId="14" r:id="rId6"/>
    <sheet name="mgapt150_data" sheetId="15" r:id="rId7"/>
    <sheet name="gfp61_data" sheetId="16" r:id="rId8"/>
    <sheet name="gfp61_data_updated_tidy" sheetId="22" r:id="rId9"/>
    <sheet name="mgapt150_data_updated_tidy" sheetId="23" r:id="rId10"/>
  </sheets>
  <externalReferences>
    <externalReference r:id="rId11"/>
  </externalReferences>
  <definedNames>
    <definedName name="_xlnm._FilterDatabase" localSheetId="0" hidden="1">Stocks!$B$2:$E$12</definedName>
    <definedName name="_xlnm.Extract" localSheetId="4">[1]Recipe_PUREfrex2!$I$16</definedName>
    <definedName name="_xlnm.Extract" localSheetId="0">Recipe_neb!$I$16</definedName>
    <definedName name="_xlnm.extract">#REF!</definedName>
    <definedName name="MM_sum" localSheetId="0">SUM(Recipe_neb!$E$12:$E$17)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3" i="4" l="1"/>
  <c r="G3" i="4" s="1"/>
  <c r="E4" i="4"/>
  <c r="G4" i="4" l="1"/>
  <c r="J4" i="4" s="1"/>
  <c r="E7" i="4"/>
  <c r="E8" i="4"/>
  <c r="E9" i="4"/>
  <c r="E10" i="4"/>
  <c r="E11" i="4"/>
  <c r="E12" i="4"/>
  <c r="E21" i="10" l="1"/>
  <c r="G25" i="10"/>
  <c r="E6" i="4" l="1"/>
  <c r="J10" i="13"/>
  <c r="J11" i="13"/>
  <c r="J12" i="13"/>
  <c r="J13" i="13"/>
  <c r="J14" i="13"/>
  <c r="J15" i="13"/>
  <c r="J9" i="13"/>
  <c r="I10" i="13"/>
  <c r="I11" i="13"/>
  <c r="I12" i="13"/>
  <c r="I13" i="13"/>
  <c r="I14" i="13"/>
  <c r="I15" i="13"/>
  <c r="I9" i="13"/>
  <c r="C10" i="13"/>
  <c r="C11" i="13" s="1"/>
  <c r="C12" i="13" s="1"/>
  <c r="C13" i="13" s="1"/>
  <c r="C14" i="13" s="1"/>
  <c r="C15" i="13" s="1"/>
  <c r="C4" i="13"/>
  <c r="I3" i="13"/>
  <c r="I4" i="13"/>
  <c r="I5" i="13"/>
  <c r="I6" i="13"/>
  <c r="I7" i="13"/>
  <c r="I8" i="13"/>
  <c r="I2" i="13"/>
  <c r="C7" i="13"/>
  <c r="C8" i="13" s="1"/>
  <c r="C2" i="13" l="1"/>
  <c r="C5" i="13"/>
  <c r="E4" i="5"/>
  <c r="H3" i="4" l="1"/>
  <c r="I3" i="4" s="1"/>
  <c r="J3" i="4" s="1"/>
  <c r="H4" i="4"/>
  <c r="I12" i="10"/>
  <c r="E15" i="10" s="1"/>
  <c r="D12" i="10"/>
  <c r="D13" i="10"/>
  <c r="D14" i="10"/>
  <c r="D16" i="10"/>
  <c r="O27" i="10"/>
  <c r="N27" i="10"/>
  <c r="M27" i="10"/>
  <c r="L27" i="10"/>
  <c r="K27" i="10"/>
  <c r="J27" i="10"/>
  <c r="I27" i="10"/>
  <c r="H27" i="10"/>
  <c r="G27" i="10"/>
  <c r="F27" i="10"/>
  <c r="C27" i="10"/>
  <c r="O26" i="10"/>
  <c r="N26" i="10"/>
  <c r="M26" i="10"/>
  <c r="L26" i="10"/>
  <c r="K26" i="10"/>
  <c r="J26" i="10"/>
  <c r="I26" i="10"/>
  <c r="H26" i="10"/>
  <c r="G26" i="10"/>
  <c r="F26" i="10"/>
  <c r="C26" i="10"/>
  <c r="O25" i="10"/>
  <c r="N25" i="10"/>
  <c r="M25" i="10"/>
  <c r="L25" i="10"/>
  <c r="K25" i="10"/>
  <c r="J25" i="10"/>
  <c r="I25" i="10"/>
  <c r="H25" i="10"/>
  <c r="F25" i="10"/>
  <c r="C25" i="10"/>
  <c r="O24" i="10"/>
  <c r="N24" i="10"/>
  <c r="M24" i="10"/>
  <c r="L24" i="10"/>
  <c r="K24" i="10"/>
  <c r="J24" i="10"/>
  <c r="I24" i="10"/>
  <c r="H24" i="10"/>
  <c r="G24" i="10"/>
  <c r="F24" i="10"/>
  <c r="C24" i="10"/>
  <c r="O23" i="10"/>
  <c r="N23" i="10"/>
  <c r="M23" i="10"/>
  <c r="L23" i="10"/>
  <c r="K23" i="10"/>
  <c r="J23" i="10"/>
  <c r="I23" i="10"/>
  <c r="H23" i="10"/>
  <c r="G23" i="10"/>
  <c r="F23" i="10"/>
  <c r="C23" i="10"/>
  <c r="O22" i="10"/>
  <c r="N22" i="10"/>
  <c r="M22" i="10"/>
  <c r="L22" i="10"/>
  <c r="K22" i="10"/>
  <c r="J22" i="10"/>
  <c r="I22" i="10"/>
  <c r="H22" i="10"/>
  <c r="G22" i="10"/>
  <c r="F22" i="10"/>
  <c r="C22" i="10"/>
  <c r="O21" i="10"/>
  <c r="N21" i="10"/>
  <c r="M21" i="10"/>
  <c r="L21" i="10"/>
  <c r="K21" i="10"/>
  <c r="J21" i="10"/>
  <c r="I21" i="10"/>
  <c r="H21" i="10"/>
  <c r="G21" i="10"/>
  <c r="F21" i="10"/>
  <c r="C21" i="10"/>
  <c r="O20" i="10"/>
  <c r="N20" i="10"/>
  <c r="M20" i="10"/>
  <c r="L20" i="10"/>
  <c r="K20" i="10"/>
  <c r="J20" i="10"/>
  <c r="I20" i="10"/>
  <c r="H20" i="10"/>
  <c r="G20" i="10"/>
  <c r="F20" i="10"/>
  <c r="E5" i="4"/>
  <c r="D17" i="10"/>
  <c r="C28" i="10"/>
  <c r="D28" i="10"/>
  <c r="F28" i="10"/>
  <c r="G28" i="10"/>
  <c r="H28" i="10"/>
  <c r="I28" i="10"/>
  <c r="J28" i="10"/>
  <c r="K28" i="10"/>
  <c r="L28" i="10"/>
  <c r="M28" i="10"/>
  <c r="N28" i="10"/>
  <c r="O28" i="10"/>
  <c r="C29" i="10"/>
  <c r="D29" i="10"/>
  <c r="F29" i="10"/>
  <c r="G29" i="10"/>
  <c r="H29" i="10"/>
  <c r="I29" i="10"/>
  <c r="J29" i="10"/>
  <c r="K29" i="10"/>
  <c r="L29" i="10"/>
  <c r="M29" i="10"/>
  <c r="N29" i="10"/>
  <c r="O29" i="10"/>
  <c r="C30" i="10"/>
  <c r="D30" i="10"/>
  <c r="F30" i="10"/>
  <c r="G30" i="10"/>
  <c r="H30" i="10"/>
  <c r="I30" i="10"/>
  <c r="J30" i="10"/>
  <c r="K30" i="10"/>
  <c r="L30" i="10"/>
  <c r="M30" i="10"/>
  <c r="N30" i="10"/>
  <c r="O30" i="10"/>
  <c r="C31" i="10"/>
  <c r="D31" i="10"/>
  <c r="F31" i="10"/>
  <c r="G31" i="10"/>
  <c r="H31" i="10"/>
  <c r="I31" i="10"/>
  <c r="J31" i="10"/>
  <c r="K31" i="10"/>
  <c r="L31" i="10"/>
  <c r="M31" i="10"/>
  <c r="N31" i="10"/>
  <c r="O31" i="10"/>
  <c r="C32" i="10"/>
  <c r="D32" i="10"/>
  <c r="F32" i="10"/>
  <c r="G32" i="10"/>
  <c r="H32" i="10"/>
  <c r="I32" i="10"/>
  <c r="J32" i="10"/>
  <c r="K32" i="10"/>
  <c r="L32" i="10"/>
  <c r="M32" i="10"/>
  <c r="N32" i="10"/>
  <c r="O32" i="10"/>
  <c r="C33" i="10"/>
  <c r="D33" i="10"/>
  <c r="F33" i="10"/>
  <c r="G33" i="10"/>
  <c r="H33" i="10"/>
  <c r="I33" i="10"/>
  <c r="J33" i="10"/>
  <c r="K33" i="10"/>
  <c r="L33" i="10"/>
  <c r="M33" i="10"/>
  <c r="N33" i="10"/>
  <c r="O33" i="10"/>
  <c r="C34" i="10"/>
  <c r="D34" i="10"/>
  <c r="F34" i="10"/>
  <c r="G34" i="10"/>
  <c r="H34" i="10"/>
  <c r="I34" i="10"/>
  <c r="J34" i="10"/>
  <c r="K34" i="10"/>
  <c r="L34" i="10"/>
  <c r="M34" i="10"/>
  <c r="N34" i="10"/>
  <c r="O34" i="10"/>
  <c r="C35" i="10"/>
  <c r="D35" i="10"/>
  <c r="F35" i="10"/>
  <c r="G35" i="10"/>
  <c r="H35" i="10"/>
  <c r="I35" i="10"/>
  <c r="J35" i="10"/>
  <c r="K35" i="10"/>
  <c r="L35" i="10"/>
  <c r="M35" i="10"/>
  <c r="N35" i="10"/>
  <c r="O35" i="10"/>
  <c r="B36" i="10"/>
  <c r="C36" i="10"/>
  <c r="D36" i="10"/>
  <c r="F36" i="10"/>
  <c r="G36" i="10"/>
  <c r="H36" i="10"/>
  <c r="I36" i="10"/>
  <c r="J36" i="10"/>
  <c r="K36" i="10"/>
  <c r="L36" i="10"/>
  <c r="M36" i="10"/>
  <c r="N36" i="10"/>
  <c r="O36" i="10"/>
  <c r="B37" i="10"/>
  <c r="C37" i="10"/>
  <c r="D37" i="10"/>
  <c r="F37" i="10"/>
  <c r="G37" i="10"/>
  <c r="H37" i="10"/>
  <c r="I37" i="10"/>
  <c r="J37" i="10"/>
  <c r="K37" i="10"/>
  <c r="L37" i="10"/>
  <c r="M37" i="10"/>
  <c r="N37" i="10"/>
  <c r="O37" i="10"/>
  <c r="B38" i="10"/>
  <c r="C38" i="10"/>
  <c r="D38" i="10"/>
  <c r="F38" i="10"/>
  <c r="G38" i="10"/>
  <c r="H38" i="10"/>
  <c r="I38" i="10"/>
  <c r="J38" i="10"/>
  <c r="K38" i="10"/>
  <c r="L38" i="10"/>
  <c r="M38" i="10"/>
  <c r="N38" i="10"/>
  <c r="O38" i="10"/>
  <c r="B39" i="10"/>
  <c r="C39" i="10"/>
  <c r="D39" i="10"/>
  <c r="F39" i="10"/>
  <c r="G39" i="10"/>
  <c r="H39" i="10"/>
  <c r="I39" i="10"/>
  <c r="J39" i="10"/>
  <c r="K39" i="10"/>
  <c r="L39" i="10"/>
  <c r="M39" i="10"/>
  <c r="N39" i="10"/>
  <c r="O39" i="10"/>
  <c r="B40" i="10"/>
  <c r="C40" i="10"/>
  <c r="D40" i="10"/>
  <c r="F40" i="10"/>
  <c r="G40" i="10"/>
  <c r="H40" i="10"/>
  <c r="I40" i="10"/>
  <c r="J40" i="10"/>
  <c r="K40" i="10"/>
  <c r="L40" i="10"/>
  <c r="M40" i="10"/>
  <c r="N40" i="10"/>
  <c r="O40" i="10"/>
  <c r="B41" i="10"/>
  <c r="C41" i="10"/>
  <c r="D41" i="10"/>
  <c r="F41" i="10"/>
  <c r="G41" i="10"/>
  <c r="H41" i="10"/>
  <c r="I41" i="10"/>
  <c r="J41" i="10"/>
  <c r="K41" i="10"/>
  <c r="L41" i="10"/>
  <c r="M41" i="10"/>
  <c r="N41" i="10"/>
  <c r="O41" i="10"/>
  <c r="B42" i="10"/>
  <c r="C42" i="10"/>
  <c r="D42" i="10"/>
  <c r="F42" i="10"/>
  <c r="G42" i="10"/>
  <c r="H42" i="10"/>
  <c r="I42" i="10"/>
  <c r="J42" i="10"/>
  <c r="K42" i="10"/>
  <c r="L42" i="10"/>
  <c r="M42" i="10"/>
  <c r="N42" i="10"/>
  <c r="O42" i="10"/>
  <c r="B43" i="10"/>
  <c r="C43" i="10"/>
  <c r="D43" i="10"/>
  <c r="F43" i="10"/>
  <c r="G43" i="10"/>
  <c r="H43" i="10"/>
  <c r="I43" i="10"/>
  <c r="J43" i="10"/>
  <c r="K43" i="10"/>
  <c r="L43" i="10"/>
  <c r="M43" i="10"/>
  <c r="N43" i="10"/>
  <c r="O43" i="10"/>
  <c r="B44" i="10"/>
  <c r="C44" i="10"/>
  <c r="D44" i="10"/>
  <c r="F44" i="10"/>
  <c r="G44" i="10"/>
  <c r="H44" i="10"/>
  <c r="I44" i="10"/>
  <c r="J44" i="10"/>
  <c r="K44" i="10"/>
  <c r="L44" i="10"/>
  <c r="M44" i="10"/>
  <c r="N44" i="10"/>
  <c r="O44" i="10"/>
  <c r="B45" i="10"/>
  <c r="C45" i="10"/>
  <c r="D45" i="10"/>
  <c r="F45" i="10"/>
  <c r="G45" i="10"/>
  <c r="H45" i="10"/>
  <c r="I45" i="10"/>
  <c r="J45" i="10"/>
  <c r="K45" i="10"/>
  <c r="L45" i="10"/>
  <c r="M45" i="10"/>
  <c r="N45" i="10"/>
  <c r="O45" i="10"/>
  <c r="B46" i="10"/>
  <c r="C46" i="10"/>
  <c r="D46" i="10"/>
  <c r="F46" i="10"/>
  <c r="G46" i="10"/>
  <c r="H46" i="10"/>
  <c r="I46" i="10"/>
  <c r="J46" i="10"/>
  <c r="K46" i="10"/>
  <c r="L46" i="10"/>
  <c r="M46" i="10"/>
  <c r="N46" i="10"/>
  <c r="O46" i="10"/>
  <c r="B47" i="10"/>
  <c r="C47" i="10"/>
  <c r="D47" i="10"/>
  <c r="F47" i="10"/>
  <c r="G47" i="10"/>
  <c r="H47" i="10"/>
  <c r="I47" i="10"/>
  <c r="J47" i="10"/>
  <c r="K47" i="10"/>
  <c r="L47" i="10"/>
  <c r="M47" i="10"/>
  <c r="N47" i="10"/>
  <c r="O47" i="10"/>
  <c r="B48" i="10"/>
  <c r="C48" i="10"/>
  <c r="D48" i="10"/>
  <c r="F48" i="10"/>
  <c r="G48" i="10"/>
  <c r="H48" i="10"/>
  <c r="I48" i="10"/>
  <c r="J48" i="10"/>
  <c r="K48" i="10"/>
  <c r="L48" i="10"/>
  <c r="M48" i="10"/>
  <c r="N48" i="10"/>
  <c r="O48" i="10"/>
  <c r="B49" i="10"/>
  <c r="C49" i="10"/>
  <c r="D49" i="10"/>
  <c r="F49" i="10"/>
  <c r="G49" i="10"/>
  <c r="H49" i="10"/>
  <c r="I49" i="10"/>
  <c r="J49" i="10"/>
  <c r="K49" i="10"/>
  <c r="L49" i="10"/>
  <c r="M49" i="10"/>
  <c r="N49" i="10"/>
  <c r="O49" i="10"/>
  <c r="B50" i="10"/>
  <c r="C50" i="10"/>
  <c r="D50" i="10"/>
  <c r="F50" i="10"/>
  <c r="G50" i="10"/>
  <c r="H50" i="10"/>
  <c r="I50" i="10"/>
  <c r="J50" i="10"/>
  <c r="K50" i="10"/>
  <c r="L50" i="10"/>
  <c r="M50" i="10"/>
  <c r="N50" i="10"/>
  <c r="O50" i="10"/>
  <c r="B51" i="10"/>
  <c r="C51" i="10"/>
  <c r="D51" i="10"/>
  <c r="F51" i="10"/>
  <c r="G51" i="10"/>
  <c r="H51" i="10"/>
  <c r="I51" i="10"/>
  <c r="J51" i="10"/>
  <c r="K51" i="10"/>
  <c r="L51" i="10"/>
  <c r="M51" i="10"/>
  <c r="N51" i="10"/>
  <c r="O51" i="10"/>
  <c r="B52" i="10"/>
  <c r="C52" i="10"/>
  <c r="D52" i="10"/>
  <c r="F52" i="10"/>
  <c r="G52" i="10"/>
  <c r="H52" i="10"/>
  <c r="I52" i="10"/>
  <c r="J52" i="10"/>
  <c r="K52" i="10"/>
  <c r="L52" i="10"/>
  <c r="M52" i="10"/>
  <c r="N52" i="10"/>
  <c r="O52" i="10"/>
  <c r="B53" i="10"/>
  <c r="C53" i="10"/>
  <c r="D53" i="10"/>
  <c r="F53" i="10"/>
  <c r="G53" i="10"/>
  <c r="H53" i="10"/>
  <c r="I53" i="10"/>
  <c r="J53" i="10"/>
  <c r="K53" i="10"/>
  <c r="L53" i="10"/>
  <c r="M53" i="10"/>
  <c r="N53" i="10"/>
  <c r="O53" i="10"/>
  <c r="B54" i="10"/>
  <c r="C54" i="10"/>
  <c r="D54" i="10"/>
  <c r="F54" i="10"/>
  <c r="G54" i="10"/>
  <c r="H54" i="10"/>
  <c r="I54" i="10"/>
  <c r="J54" i="10"/>
  <c r="K54" i="10"/>
  <c r="L54" i="10"/>
  <c r="M54" i="10"/>
  <c r="N54" i="10"/>
  <c r="O54" i="10"/>
  <c r="B55" i="10"/>
  <c r="C55" i="10"/>
  <c r="D55" i="10"/>
  <c r="F55" i="10"/>
  <c r="G55" i="10"/>
  <c r="H55" i="10"/>
  <c r="I55" i="10"/>
  <c r="J55" i="10"/>
  <c r="K55" i="10"/>
  <c r="L55" i="10"/>
  <c r="M55" i="10"/>
  <c r="N55" i="10"/>
  <c r="O55" i="10"/>
  <c r="B56" i="10"/>
  <c r="C56" i="10"/>
  <c r="D56" i="10"/>
  <c r="F56" i="10"/>
  <c r="G56" i="10"/>
  <c r="H56" i="10"/>
  <c r="I56" i="10"/>
  <c r="J56" i="10"/>
  <c r="K56" i="10"/>
  <c r="L56" i="10"/>
  <c r="M56" i="10"/>
  <c r="N56" i="10"/>
  <c r="O56" i="10"/>
  <c r="B57" i="10"/>
  <c r="C57" i="10"/>
  <c r="D57" i="10"/>
  <c r="F57" i="10"/>
  <c r="G57" i="10"/>
  <c r="H57" i="10"/>
  <c r="I57" i="10"/>
  <c r="J57" i="10"/>
  <c r="K57" i="10"/>
  <c r="L57" i="10"/>
  <c r="M57" i="10"/>
  <c r="N57" i="10"/>
  <c r="O57" i="10"/>
  <c r="B58" i="10"/>
  <c r="C58" i="10"/>
  <c r="D58" i="10"/>
  <c r="F58" i="10"/>
  <c r="G58" i="10"/>
  <c r="H58" i="10"/>
  <c r="I58" i="10"/>
  <c r="J58" i="10"/>
  <c r="K58" i="10"/>
  <c r="L58" i="10"/>
  <c r="M58" i="10"/>
  <c r="N58" i="10"/>
  <c r="O58" i="10"/>
  <c r="B59" i="10"/>
  <c r="C59" i="10"/>
  <c r="D59" i="10"/>
  <c r="F59" i="10"/>
  <c r="G59" i="10"/>
  <c r="H59" i="10"/>
  <c r="I59" i="10"/>
  <c r="J59" i="10"/>
  <c r="K59" i="10"/>
  <c r="L59" i="10"/>
  <c r="M59" i="10"/>
  <c r="N59" i="10"/>
  <c r="O59" i="10"/>
  <c r="B60" i="10"/>
  <c r="C60" i="10"/>
  <c r="D60" i="10"/>
  <c r="F60" i="10"/>
  <c r="G60" i="10"/>
  <c r="H60" i="10"/>
  <c r="I60" i="10"/>
  <c r="J60" i="10"/>
  <c r="K60" i="10"/>
  <c r="L60" i="10"/>
  <c r="M60" i="10"/>
  <c r="N60" i="10"/>
  <c r="O60" i="10"/>
  <c r="B61" i="10"/>
  <c r="C61" i="10"/>
  <c r="D61" i="10"/>
  <c r="F61" i="10"/>
  <c r="G61" i="10"/>
  <c r="H61" i="10"/>
  <c r="I61" i="10"/>
  <c r="J61" i="10"/>
  <c r="K61" i="10"/>
  <c r="L61" i="10"/>
  <c r="M61" i="10"/>
  <c r="N61" i="10"/>
  <c r="O61" i="10"/>
  <c r="B62" i="10"/>
  <c r="C62" i="10"/>
  <c r="D62" i="10"/>
  <c r="F62" i="10"/>
  <c r="G62" i="10"/>
  <c r="H62" i="10"/>
  <c r="I62" i="10"/>
  <c r="J62" i="10"/>
  <c r="K62" i="10"/>
  <c r="L62" i="10"/>
  <c r="M62" i="10"/>
  <c r="N62" i="10"/>
  <c r="O62" i="10"/>
  <c r="B63" i="10"/>
  <c r="C63" i="10"/>
  <c r="D63" i="10"/>
  <c r="F63" i="10"/>
  <c r="G63" i="10"/>
  <c r="H63" i="10"/>
  <c r="I63" i="10"/>
  <c r="J63" i="10"/>
  <c r="K63" i="10"/>
  <c r="L63" i="10"/>
  <c r="M63" i="10"/>
  <c r="N63" i="10"/>
  <c r="O63" i="10"/>
  <c r="B64" i="10"/>
  <c r="C64" i="10"/>
  <c r="D64" i="10"/>
  <c r="F64" i="10"/>
  <c r="G64" i="10"/>
  <c r="H64" i="10"/>
  <c r="I64" i="10"/>
  <c r="J64" i="10"/>
  <c r="K64" i="10"/>
  <c r="L64" i="10"/>
  <c r="M64" i="10"/>
  <c r="N64" i="10"/>
  <c r="O64" i="10"/>
  <c r="B65" i="10"/>
  <c r="C65" i="10"/>
  <c r="D65" i="10"/>
  <c r="F65" i="10"/>
  <c r="G65" i="10"/>
  <c r="H65" i="10"/>
  <c r="I65" i="10"/>
  <c r="J65" i="10"/>
  <c r="K65" i="10"/>
  <c r="L65" i="10"/>
  <c r="M65" i="10"/>
  <c r="N65" i="10"/>
  <c r="O65" i="10"/>
  <c r="B66" i="10"/>
  <c r="C66" i="10"/>
  <c r="D66" i="10"/>
  <c r="F66" i="10"/>
  <c r="G66" i="10"/>
  <c r="H66" i="10"/>
  <c r="I66" i="10"/>
  <c r="J66" i="10"/>
  <c r="K66" i="10"/>
  <c r="L66" i="10"/>
  <c r="M66" i="10"/>
  <c r="N66" i="10"/>
  <c r="O66" i="10"/>
  <c r="B67" i="10"/>
  <c r="C67" i="10"/>
  <c r="D67" i="10"/>
  <c r="F67" i="10"/>
  <c r="G67" i="10"/>
  <c r="H67" i="10"/>
  <c r="I67" i="10"/>
  <c r="J67" i="10"/>
  <c r="K67" i="10"/>
  <c r="L67" i="10"/>
  <c r="M67" i="10"/>
  <c r="N67" i="10"/>
  <c r="O67" i="10"/>
  <c r="B68" i="10"/>
  <c r="C68" i="10"/>
  <c r="D68" i="10"/>
  <c r="F68" i="10"/>
  <c r="G68" i="10"/>
  <c r="H68" i="10"/>
  <c r="I68" i="10"/>
  <c r="J68" i="10"/>
  <c r="K68" i="10"/>
  <c r="L68" i="10"/>
  <c r="M68" i="10"/>
  <c r="N68" i="10"/>
  <c r="O68" i="10"/>
  <c r="B69" i="10"/>
  <c r="C69" i="10"/>
  <c r="D69" i="10"/>
  <c r="F69" i="10"/>
  <c r="G69" i="10"/>
  <c r="H69" i="10"/>
  <c r="I69" i="10"/>
  <c r="J69" i="10"/>
  <c r="K69" i="10"/>
  <c r="L69" i="10"/>
  <c r="M69" i="10"/>
  <c r="N69" i="10"/>
  <c r="O69" i="10"/>
  <c r="B70" i="10"/>
  <c r="C70" i="10"/>
  <c r="D70" i="10"/>
  <c r="F70" i="10"/>
  <c r="G70" i="10"/>
  <c r="H70" i="10"/>
  <c r="I70" i="10"/>
  <c r="J70" i="10"/>
  <c r="K70" i="10"/>
  <c r="L70" i="10"/>
  <c r="M70" i="10"/>
  <c r="N70" i="10"/>
  <c r="O70" i="10"/>
  <c r="B71" i="10"/>
  <c r="C71" i="10"/>
  <c r="D71" i="10"/>
  <c r="F71" i="10"/>
  <c r="G71" i="10"/>
  <c r="H71" i="10"/>
  <c r="I71" i="10"/>
  <c r="J71" i="10"/>
  <c r="K71" i="10"/>
  <c r="L71" i="10"/>
  <c r="M71" i="10"/>
  <c r="N71" i="10"/>
  <c r="O71" i="10"/>
  <c r="B72" i="10"/>
  <c r="C72" i="10"/>
  <c r="D72" i="10"/>
  <c r="F72" i="10"/>
  <c r="G72" i="10"/>
  <c r="H72" i="10"/>
  <c r="I72" i="10"/>
  <c r="J72" i="10"/>
  <c r="K72" i="10"/>
  <c r="L72" i="10"/>
  <c r="M72" i="10"/>
  <c r="N72" i="10"/>
  <c r="O72" i="10"/>
  <c r="B73" i="10"/>
  <c r="C73" i="10"/>
  <c r="D73" i="10"/>
  <c r="F73" i="10"/>
  <c r="G73" i="10"/>
  <c r="H73" i="10"/>
  <c r="I73" i="10"/>
  <c r="J73" i="10"/>
  <c r="K73" i="10"/>
  <c r="L73" i="10"/>
  <c r="M73" i="10"/>
  <c r="N73" i="10"/>
  <c r="O73" i="10"/>
  <c r="B74" i="10"/>
  <c r="C74" i="10"/>
  <c r="D74" i="10"/>
  <c r="F74" i="10"/>
  <c r="G74" i="10"/>
  <c r="H74" i="10"/>
  <c r="I74" i="10"/>
  <c r="J74" i="10"/>
  <c r="K74" i="10"/>
  <c r="L74" i="10"/>
  <c r="M74" i="10"/>
  <c r="N74" i="10"/>
  <c r="O74" i="10"/>
  <c r="B75" i="10"/>
  <c r="C75" i="10"/>
  <c r="D75" i="10"/>
  <c r="F75" i="10"/>
  <c r="G75" i="10"/>
  <c r="H75" i="10"/>
  <c r="I75" i="10"/>
  <c r="J75" i="10"/>
  <c r="K75" i="10"/>
  <c r="L75" i="10"/>
  <c r="M75" i="10"/>
  <c r="N75" i="10"/>
  <c r="O75" i="10"/>
  <c r="B76" i="10"/>
  <c r="C76" i="10"/>
  <c r="D76" i="10"/>
  <c r="F76" i="10"/>
  <c r="G76" i="10"/>
  <c r="H76" i="10"/>
  <c r="I76" i="10"/>
  <c r="J76" i="10"/>
  <c r="K76" i="10"/>
  <c r="L76" i="10"/>
  <c r="M76" i="10"/>
  <c r="N76" i="10"/>
  <c r="O76" i="10"/>
  <c r="B77" i="10"/>
  <c r="C77" i="10"/>
  <c r="D77" i="10"/>
  <c r="F77" i="10"/>
  <c r="G77" i="10"/>
  <c r="H77" i="10"/>
  <c r="I77" i="10"/>
  <c r="J77" i="10"/>
  <c r="K77" i="10"/>
  <c r="L77" i="10"/>
  <c r="M77" i="10"/>
  <c r="N77" i="10"/>
  <c r="O77" i="10"/>
  <c r="B78" i="10"/>
  <c r="C78" i="10"/>
  <c r="D78" i="10"/>
  <c r="F78" i="10"/>
  <c r="G78" i="10"/>
  <c r="H78" i="10"/>
  <c r="I78" i="10"/>
  <c r="J78" i="10"/>
  <c r="K78" i="10"/>
  <c r="L78" i="10"/>
  <c r="M78" i="10"/>
  <c r="N78" i="10"/>
  <c r="O78" i="10"/>
  <c r="B79" i="10"/>
  <c r="C79" i="10"/>
  <c r="D79" i="10"/>
  <c r="F79" i="10"/>
  <c r="G79" i="10"/>
  <c r="H79" i="10"/>
  <c r="I79" i="10"/>
  <c r="J79" i="10"/>
  <c r="K79" i="10"/>
  <c r="L79" i="10"/>
  <c r="M79" i="10"/>
  <c r="N79" i="10"/>
  <c r="O79" i="10"/>
  <c r="B80" i="10"/>
  <c r="C80" i="10"/>
  <c r="D80" i="10"/>
  <c r="F80" i="10"/>
  <c r="G80" i="10"/>
  <c r="H80" i="10"/>
  <c r="I80" i="10"/>
  <c r="J80" i="10"/>
  <c r="K80" i="10"/>
  <c r="L80" i="10"/>
  <c r="M80" i="10"/>
  <c r="N80" i="10"/>
  <c r="O80" i="10"/>
  <c r="B81" i="10"/>
  <c r="C81" i="10"/>
  <c r="D81" i="10"/>
  <c r="F81" i="10"/>
  <c r="G81" i="10"/>
  <c r="H81" i="10"/>
  <c r="I81" i="10"/>
  <c r="J81" i="10"/>
  <c r="K81" i="10"/>
  <c r="L81" i="10"/>
  <c r="M81" i="10"/>
  <c r="N81" i="10"/>
  <c r="O81" i="10"/>
  <c r="B82" i="10"/>
  <c r="C82" i="10"/>
  <c r="D82" i="10"/>
  <c r="F82" i="10"/>
  <c r="G82" i="10"/>
  <c r="H82" i="10"/>
  <c r="I82" i="10"/>
  <c r="J82" i="10"/>
  <c r="K82" i="10"/>
  <c r="L82" i="10"/>
  <c r="M82" i="10"/>
  <c r="N82" i="10"/>
  <c r="O82" i="10"/>
  <c r="B83" i="10"/>
  <c r="C83" i="10"/>
  <c r="D83" i="10"/>
  <c r="F83" i="10"/>
  <c r="G83" i="10"/>
  <c r="H83" i="10"/>
  <c r="I83" i="10"/>
  <c r="J83" i="10"/>
  <c r="K83" i="10"/>
  <c r="L83" i="10"/>
  <c r="M83" i="10"/>
  <c r="N83" i="10"/>
  <c r="O83" i="10"/>
  <c r="B84" i="10"/>
  <c r="C84" i="10"/>
  <c r="D84" i="10"/>
  <c r="F84" i="10"/>
  <c r="G84" i="10"/>
  <c r="H84" i="10"/>
  <c r="I84" i="10"/>
  <c r="J84" i="10"/>
  <c r="K84" i="10"/>
  <c r="L84" i="10"/>
  <c r="M84" i="10"/>
  <c r="N84" i="10"/>
  <c r="O84" i="10"/>
  <c r="B85" i="10"/>
  <c r="C85" i="10"/>
  <c r="D85" i="10"/>
  <c r="F85" i="10"/>
  <c r="G85" i="10"/>
  <c r="H85" i="10"/>
  <c r="I85" i="10"/>
  <c r="J85" i="10"/>
  <c r="K85" i="10"/>
  <c r="L85" i="10"/>
  <c r="M85" i="10"/>
  <c r="N85" i="10"/>
  <c r="O85" i="10"/>
  <c r="B86" i="10"/>
  <c r="C86" i="10"/>
  <c r="D86" i="10"/>
  <c r="F86" i="10"/>
  <c r="G86" i="10"/>
  <c r="H86" i="10"/>
  <c r="I86" i="10"/>
  <c r="J86" i="10"/>
  <c r="K86" i="10"/>
  <c r="L86" i="10"/>
  <c r="M86" i="10"/>
  <c r="N86" i="10"/>
  <c r="O86" i="10"/>
  <c r="B87" i="10"/>
  <c r="C87" i="10"/>
  <c r="D87" i="10"/>
  <c r="F87" i="10"/>
  <c r="G87" i="10"/>
  <c r="H87" i="10"/>
  <c r="I87" i="10"/>
  <c r="J87" i="10"/>
  <c r="K87" i="10"/>
  <c r="L87" i="10"/>
  <c r="M87" i="10"/>
  <c r="N87" i="10"/>
  <c r="O87" i="10"/>
  <c r="B88" i="10"/>
  <c r="C88" i="10"/>
  <c r="D88" i="10"/>
  <c r="F88" i="10"/>
  <c r="G88" i="10"/>
  <c r="H88" i="10"/>
  <c r="I88" i="10"/>
  <c r="J88" i="10"/>
  <c r="K88" i="10"/>
  <c r="L88" i="10"/>
  <c r="M88" i="10"/>
  <c r="N88" i="10"/>
  <c r="O88" i="10"/>
  <c r="B89" i="10"/>
  <c r="C89" i="10"/>
  <c r="D89" i="10"/>
  <c r="F89" i="10"/>
  <c r="G89" i="10"/>
  <c r="H89" i="10"/>
  <c r="I89" i="10"/>
  <c r="J89" i="10"/>
  <c r="K89" i="10"/>
  <c r="L89" i="10"/>
  <c r="M89" i="10"/>
  <c r="N89" i="10"/>
  <c r="O89" i="10"/>
  <c r="B90" i="10"/>
  <c r="C90" i="10"/>
  <c r="D90" i="10"/>
  <c r="F90" i="10"/>
  <c r="G90" i="10"/>
  <c r="H90" i="10"/>
  <c r="I90" i="10"/>
  <c r="J90" i="10"/>
  <c r="K90" i="10"/>
  <c r="L90" i="10"/>
  <c r="M90" i="10"/>
  <c r="N90" i="10"/>
  <c r="O90" i="10"/>
  <c r="B91" i="10"/>
  <c r="C91" i="10"/>
  <c r="D91" i="10"/>
  <c r="F91" i="10"/>
  <c r="G91" i="10"/>
  <c r="H91" i="10"/>
  <c r="I91" i="10"/>
  <c r="J91" i="10"/>
  <c r="K91" i="10"/>
  <c r="L91" i="10"/>
  <c r="M91" i="10"/>
  <c r="N91" i="10"/>
  <c r="O91" i="10"/>
  <c r="B92" i="10"/>
  <c r="C92" i="10"/>
  <c r="D92" i="10"/>
  <c r="F92" i="10"/>
  <c r="G92" i="10"/>
  <c r="H92" i="10"/>
  <c r="I92" i="10"/>
  <c r="J92" i="10"/>
  <c r="K92" i="10"/>
  <c r="L92" i="10"/>
  <c r="M92" i="10"/>
  <c r="N92" i="10"/>
  <c r="O92" i="10"/>
  <c r="B93" i="10"/>
  <c r="C93" i="10"/>
  <c r="D93" i="10"/>
  <c r="F93" i="10"/>
  <c r="G93" i="10"/>
  <c r="H93" i="10"/>
  <c r="I93" i="10"/>
  <c r="J93" i="10"/>
  <c r="K93" i="10"/>
  <c r="L93" i="10"/>
  <c r="M93" i="10"/>
  <c r="N93" i="10"/>
  <c r="O93" i="10"/>
  <c r="B94" i="10"/>
  <c r="C94" i="10"/>
  <c r="D94" i="10"/>
  <c r="F94" i="10"/>
  <c r="G94" i="10"/>
  <c r="H94" i="10"/>
  <c r="I94" i="10"/>
  <c r="J94" i="10"/>
  <c r="K94" i="10"/>
  <c r="L94" i="10"/>
  <c r="M94" i="10"/>
  <c r="N94" i="10"/>
  <c r="O94" i="10"/>
  <c r="B95" i="10"/>
  <c r="C95" i="10"/>
  <c r="D95" i="10"/>
  <c r="F95" i="10"/>
  <c r="G95" i="10"/>
  <c r="H95" i="10"/>
  <c r="I95" i="10"/>
  <c r="J95" i="10"/>
  <c r="K95" i="10"/>
  <c r="L95" i="10"/>
  <c r="M95" i="10"/>
  <c r="N95" i="10"/>
  <c r="O95" i="10"/>
  <c r="B96" i="10"/>
  <c r="C96" i="10"/>
  <c r="D96" i="10"/>
  <c r="F96" i="10"/>
  <c r="G96" i="10"/>
  <c r="H96" i="10"/>
  <c r="I96" i="10"/>
  <c r="J96" i="10"/>
  <c r="K96" i="10"/>
  <c r="L96" i="10"/>
  <c r="M96" i="10"/>
  <c r="N96" i="10"/>
  <c r="O96" i="10"/>
  <c r="B97" i="10"/>
  <c r="C97" i="10"/>
  <c r="D97" i="10"/>
  <c r="F97" i="10"/>
  <c r="G97" i="10"/>
  <c r="H97" i="10"/>
  <c r="I97" i="10"/>
  <c r="J97" i="10"/>
  <c r="K97" i="10"/>
  <c r="L97" i="10"/>
  <c r="M97" i="10"/>
  <c r="N97" i="10"/>
  <c r="O97" i="10"/>
  <c r="B98" i="10"/>
  <c r="C98" i="10"/>
  <c r="D98" i="10"/>
  <c r="F98" i="10"/>
  <c r="G98" i="10"/>
  <c r="H98" i="10"/>
  <c r="I98" i="10"/>
  <c r="J98" i="10"/>
  <c r="K98" i="10"/>
  <c r="L98" i="10"/>
  <c r="M98" i="10"/>
  <c r="N98" i="10"/>
  <c r="O98" i="10"/>
  <c r="B99" i="10"/>
  <c r="C99" i="10"/>
  <c r="D99" i="10"/>
  <c r="F99" i="10"/>
  <c r="G99" i="10"/>
  <c r="H99" i="10"/>
  <c r="I99" i="10"/>
  <c r="J99" i="10"/>
  <c r="K99" i="10"/>
  <c r="L99" i="10"/>
  <c r="M99" i="10"/>
  <c r="N99" i="10"/>
  <c r="O99" i="10"/>
  <c r="B100" i="10"/>
  <c r="C100" i="10"/>
  <c r="D100" i="10"/>
  <c r="F100" i="10"/>
  <c r="G100" i="10"/>
  <c r="H100" i="10"/>
  <c r="I100" i="10"/>
  <c r="J100" i="10"/>
  <c r="K100" i="10"/>
  <c r="L100" i="10"/>
  <c r="M100" i="10"/>
  <c r="N100" i="10"/>
  <c r="O100" i="10"/>
  <c r="B101" i="10"/>
  <c r="C101" i="10"/>
  <c r="D101" i="10"/>
  <c r="F101" i="10"/>
  <c r="G101" i="10"/>
  <c r="H101" i="10"/>
  <c r="I101" i="10"/>
  <c r="J101" i="10"/>
  <c r="K101" i="10"/>
  <c r="L101" i="10"/>
  <c r="M101" i="10"/>
  <c r="N101" i="10"/>
  <c r="O101" i="10"/>
  <c r="B102" i="10"/>
  <c r="C102" i="10"/>
  <c r="D102" i="10"/>
  <c r="F102" i="10"/>
  <c r="G102" i="10"/>
  <c r="H102" i="10"/>
  <c r="I102" i="10"/>
  <c r="J102" i="10"/>
  <c r="K102" i="10"/>
  <c r="L102" i="10"/>
  <c r="M102" i="10"/>
  <c r="N102" i="10"/>
  <c r="O102" i="10"/>
  <c r="B103" i="10"/>
  <c r="C103" i="10"/>
  <c r="D103" i="10"/>
  <c r="F103" i="10"/>
  <c r="G103" i="10"/>
  <c r="H103" i="10"/>
  <c r="I103" i="10"/>
  <c r="J103" i="10"/>
  <c r="K103" i="10"/>
  <c r="L103" i="10"/>
  <c r="M103" i="10"/>
  <c r="N103" i="10"/>
  <c r="O103" i="10"/>
  <c r="B104" i="10"/>
  <c r="C104" i="10"/>
  <c r="D104" i="10"/>
  <c r="F104" i="10"/>
  <c r="G104" i="10"/>
  <c r="H104" i="10"/>
  <c r="I104" i="10"/>
  <c r="J104" i="10"/>
  <c r="K104" i="10"/>
  <c r="L104" i="10"/>
  <c r="M104" i="10"/>
  <c r="N104" i="10"/>
  <c r="O104" i="10"/>
  <c r="A105" i="10"/>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B105" i="10"/>
  <c r="C105" i="10"/>
  <c r="D105" i="10"/>
  <c r="F105" i="10"/>
  <c r="G105" i="10"/>
  <c r="H105" i="10"/>
  <c r="I105" i="10"/>
  <c r="J105" i="10"/>
  <c r="K105" i="10"/>
  <c r="L105" i="10"/>
  <c r="M105" i="10"/>
  <c r="N105" i="10"/>
  <c r="O105" i="10"/>
  <c r="B106" i="10"/>
  <c r="C106" i="10"/>
  <c r="D106" i="10"/>
  <c r="F106" i="10"/>
  <c r="G106" i="10"/>
  <c r="H106" i="10"/>
  <c r="I106" i="10"/>
  <c r="J106" i="10"/>
  <c r="K106" i="10"/>
  <c r="L106" i="10"/>
  <c r="M106" i="10"/>
  <c r="N106" i="10"/>
  <c r="O106" i="10"/>
  <c r="B107" i="10"/>
  <c r="C107" i="10"/>
  <c r="D107" i="10"/>
  <c r="F107" i="10"/>
  <c r="G107" i="10"/>
  <c r="H107" i="10"/>
  <c r="I107" i="10"/>
  <c r="J107" i="10"/>
  <c r="K107" i="10"/>
  <c r="L107" i="10"/>
  <c r="M107" i="10"/>
  <c r="N107" i="10"/>
  <c r="O107" i="10"/>
  <c r="B108" i="10"/>
  <c r="C108" i="10"/>
  <c r="D108" i="10"/>
  <c r="F108" i="10"/>
  <c r="G108" i="10"/>
  <c r="H108" i="10"/>
  <c r="I108" i="10"/>
  <c r="J108" i="10"/>
  <c r="K108" i="10"/>
  <c r="L108" i="10"/>
  <c r="M108" i="10"/>
  <c r="N108" i="10"/>
  <c r="O108" i="10"/>
  <c r="B109" i="10"/>
  <c r="C109" i="10"/>
  <c r="D109" i="10"/>
  <c r="F109" i="10"/>
  <c r="G109" i="10"/>
  <c r="H109" i="10"/>
  <c r="I109" i="10"/>
  <c r="J109" i="10"/>
  <c r="K109" i="10"/>
  <c r="L109" i="10"/>
  <c r="M109" i="10"/>
  <c r="N109" i="10"/>
  <c r="O109" i="10"/>
  <c r="B110" i="10"/>
  <c r="C110" i="10"/>
  <c r="D110" i="10"/>
  <c r="F110" i="10"/>
  <c r="G110" i="10"/>
  <c r="H110" i="10"/>
  <c r="I110" i="10"/>
  <c r="J110" i="10"/>
  <c r="K110" i="10"/>
  <c r="L110" i="10"/>
  <c r="M110" i="10"/>
  <c r="N110" i="10"/>
  <c r="O110" i="10"/>
  <c r="B111" i="10"/>
  <c r="C111" i="10"/>
  <c r="D111" i="10"/>
  <c r="F111" i="10"/>
  <c r="G111" i="10"/>
  <c r="H111" i="10"/>
  <c r="I111" i="10"/>
  <c r="J111" i="10"/>
  <c r="K111" i="10"/>
  <c r="L111" i="10"/>
  <c r="M111" i="10"/>
  <c r="N111" i="10"/>
  <c r="O111" i="10"/>
  <c r="B112" i="10"/>
  <c r="C112" i="10"/>
  <c r="D112" i="10"/>
  <c r="F112" i="10"/>
  <c r="G112" i="10"/>
  <c r="H112" i="10"/>
  <c r="I112" i="10"/>
  <c r="J112" i="10"/>
  <c r="K112" i="10"/>
  <c r="L112" i="10"/>
  <c r="M112" i="10"/>
  <c r="N112" i="10"/>
  <c r="O112" i="10"/>
  <c r="B113" i="10"/>
  <c r="C113" i="10"/>
  <c r="D113" i="10"/>
  <c r="F113" i="10"/>
  <c r="G113" i="10"/>
  <c r="H113" i="10"/>
  <c r="I113" i="10"/>
  <c r="J113" i="10"/>
  <c r="K113" i="10"/>
  <c r="L113" i="10"/>
  <c r="M113" i="10"/>
  <c r="N113" i="10"/>
  <c r="O113" i="10"/>
  <c r="B114" i="10"/>
  <c r="C114" i="10"/>
  <c r="D114" i="10"/>
  <c r="F114" i="10"/>
  <c r="G114" i="10"/>
  <c r="H114" i="10"/>
  <c r="I114" i="10"/>
  <c r="J114" i="10"/>
  <c r="K114" i="10"/>
  <c r="L114" i="10"/>
  <c r="M114" i="10"/>
  <c r="N114" i="10"/>
  <c r="O114" i="10"/>
  <c r="B115" i="10"/>
  <c r="C115" i="10"/>
  <c r="D115" i="10"/>
  <c r="F115" i="10"/>
  <c r="G115" i="10"/>
  <c r="H115" i="10"/>
  <c r="I115" i="10"/>
  <c r="J115" i="10"/>
  <c r="K115" i="10"/>
  <c r="L115" i="10"/>
  <c r="M115" i="10"/>
  <c r="N115" i="10"/>
  <c r="O115" i="10"/>
  <c r="B116" i="10"/>
  <c r="C116" i="10"/>
  <c r="D116" i="10"/>
  <c r="F116" i="10"/>
  <c r="G116" i="10"/>
  <c r="H116" i="10"/>
  <c r="I116" i="10"/>
  <c r="J116" i="10"/>
  <c r="K116" i="10"/>
  <c r="L116" i="10"/>
  <c r="M116" i="10"/>
  <c r="N116" i="10"/>
  <c r="O116" i="10"/>
  <c r="B117" i="10"/>
  <c r="C117" i="10"/>
  <c r="D117" i="10"/>
  <c r="F117" i="10"/>
  <c r="G117" i="10"/>
  <c r="H117" i="10"/>
  <c r="I117" i="10"/>
  <c r="J117" i="10"/>
  <c r="K117" i="10"/>
  <c r="L117" i="10"/>
  <c r="M117" i="10"/>
  <c r="N117" i="10"/>
  <c r="O117" i="10"/>
  <c r="B118" i="10"/>
  <c r="C118" i="10"/>
  <c r="D118" i="10"/>
  <c r="F118" i="10"/>
  <c r="G118" i="10"/>
  <c r="H118" i="10"/>
  <c r="I118" i="10"/>
  <c r="J118" i="10"/>
  <c r="K118" i="10"/>
  <c r="L118" i="10"/>
  <c r="M118" i="10"/>
  <c r="N118" i="10"/>
  <c r="O118" i="10"/>
  <c r="B119" i="10"/>
  <c r="C119" i="10"/>
  <c r="D119" i="10"/>
  <c r="F119" i="10"/>
  <c r="G119" i="10"/>
  <c r="H119" i="10"/>
  <c r="I119" i="10"/>
  <c r="J119" i="10"/>
  <c r="K119" i="10"/>
  <c r="L119" i="10"/>
  <c r="M119" i="10"/>
  <c r="N119" i="10"/>
  <c r="O119" i="10"/>
  <c r="B120" i="10"/>
  <c r="C120" i="10"/>
  <c r="D120" i="10"/>
  <c r="F120" i="10"/>
  <c r="G120" i="10"/>
  <c r="H120" i="10"/>
  <c r="I120" i="10"/>
  <c r="J120" i="10"/>
  <c r="K120" i="10"/>
  <c r="L120" i="10"/>
  <c r="M120" i="10"/>
  <c r="N120" i="10"/>
  <c r="O120" i="10"/>
  <c r="B121" i="10"/>
  <c r="C121" i="10"/>
  <c r="D121" i="10"/>
  <c r="F121" i="10"/>
  <c r="G121" i="10"/>
  <c r="H121" i="10"/>
  <c r="I121" i="10"/>
  <c r="J121" i="10"/>
  <c r="K121" i="10"/>
  <c r="L121" i="10"/>
  <c r="M121" i="10"/>
  <c r="N121" i="10"/>
  <c r="O121" i="10"/>
  <c r="B122" i="10"/>
  <c r="C122" i="10"/>
  <c r="D122" i="10"/>
  <c r="F122" i="10"/>
  <c r="G122" i="10"/>
  <c r="H122" i="10"/>
  <c r="I122" i="10"/>
  <c r="J122" i="10"/>
  <c r="K122" i="10"/>
  <c r="L122" i="10"/>
  <c r="M122" i="10"/>
  <c r="N122" i="10"/>
  <c r="O122" i="10"/>
  <c r="B123" i="10"/>
  <c r="C123" i="10"/>
  <c r="D123" i="10"/>
  <c r="F123" i="10"/>
  <c r="G123" i="10"/>
  <c r="H123" i="10"/>
  <c r="I123" i="10"/>
  <c r="J123" i="10"/>
  <c r="K123" i="10"/>
  <c r="L123" i="10"/>
  <c r="M123" i="10"/>
  <c r="N123" i="10"/>
  <c r="O123" i="10"/>
  <c r="B124" i="10"/>
  <c r="C124" i="10"/>
  <c r="D124" i="10"/>
  <c r="F124" i="10"/>
  <c r="G124" i="10"/>
  <c r="H124" i="10"/>
  <c r="I124" i="10"/>
  <c r="J124" i="10"/>
  <c r="K124" i="10"/>
  <c r="L124" i="10"/>
  <c r="M124" i="10"/>
  <c r="N124" i="10"/>
  <c r="O124" i="10"/>
  <c r="B125" i="10"/>
  <c r="C125" i="10"/>
  <c r="D125" i="10"/>
  <c r="F125" i="10"/>
  <c r="G125" i="10"/>
  <c r="H125" i="10"/>
  <c r="I125" i="10"/>
  <c r="J125" i="10"/>
  <c r="K125" i="10"/>
  <c r="L125" i="10"/>
  <c r="M125" i="10"/>
  <c r="N125" i="10"/>
  <c r="O125" i="10"/>
  <c r="B126" i="10"/>
  <c r="C126" i="10"/>
  <c r="D126" i="10"/>
  <c r="F126" i="10"/>
  <c r="G126" i="10"/>
  <c r="H126" i="10"/>
  <c r="I126" i="10"/>
  <c r="J126" i="10"/>
  <c r="K126" i="10"/>
  <c r="L126" i="10"/>
  <c r="M126" i="10"/>
  <c r="N126" i="10"/>
  <c r="O126" i="10"/>
  <c r="B127" i="10"/>
  <c r="C127" i="10"/>
  <c r="D127" i="10"/>
  <c r="F127" i="10"/>
  <c r="G127" i="10"/>
  <c r="H127" i="10"/>
  <c r="I127" i="10"/>
  <c r="J127" i="10"/>
  <c r="K127" i="10"/>
  <c r="L127" i="10"/>
  <c r="M127" i="10"/>
  <c r="N127" i="10"/>
  <c r="O127" i="10"/>
  <c r="B128" i="10"/>
  <c r="C128" i="10"/>
  <c r="D128" i="10"/>
  <c r="F128" i="10"/>
  <c r="G128" i="10"/>
  <c r="H128" i="10"/>
  <c r="I128" i="10"/>
  <c r="J128" i="10"/>
  <c r="K128" i="10"/>
  <c r="L128" i="10"/>
  <c r="M128" i="10"/>
  <c r="N128" i="10"/>
  <c r="O128" i="10"/>
  <c r="B129" i="10"/>
  <c r="C129" i="10"/>
  <c r="D129" i="10"/>
  <c r="F129" i="10"/>
  <c r="G129" i="10"/>
  <c r="H129" i="10"/>
  <c r="I129" i="10"/>
  <c r="J129" i="10"/>
  <c r="K129" i="10"/>
  <c r="L129" i="10"/>
  <c r="M129" i="10"/>
  <c r="N129" i="10"/>
  <c r="O129" i="10"/>
  <c r="B130" i="10"/>
  <c r="C130" i="10"/>
  <c r="D130" i="10"/>
  <c r="F130" i="10"/>
  <c r="G130" i="10"/>
  <c r="H130" i="10"/>
  <c r="I130" i="10"/>
  <c r="J130" i="10"/>
  <c r="K130" i="10"/>
  <c r="L130" i="10"/>
  <c r="M130" i="10"/>
  <c r="N130" i="10"/>
  <c r="O130" i="10"/>
  <c r="B131" i="10"/>
  <c r="C131" i="10"/>
  <c r="D131" i="10"/>
  <c r="F131" i="10"/>
  <c r="G131" i="10"/>
  <c r="H131" i="10"/>
  <c r="I131" i="10"/>
  <c r="J131" i="10"/>
  <c r="K131" i="10"/>
  <c r="L131" i="10"/>
  <c r="M131" i="10"/>
  <c r="N131" i="10"/>
  <c r="O131" i="10"/>
  <c r="B132" i="10"/>
  <c r="C132" i="10"/>
  <c r="D132" i="10"/>
  <c r="F132" i="10"/>
  <c r="G132" i="10"/>
  <c r="H132" i="10"/>
  <c r="I132" i="10"/>
  <c r="J132" i="10"/>
  <c r="K132" i="10"/>
  <c r="L132" i="10"/>
  <c r="M132" i="10"/>
  <c r="N132" i="10"/>
  <c r="O132" i="10"/>
  <c r="B133" i="10"/>
  <c r="C133" i="10"/>
  <c r="D133" i="10"/>
  <c r="F133" i="10"/>
  <c r="G133" i="10"/>
  <c r="H133" i="10"/>
  <c r="I133" i="10"/>
  <c r="J133" i="10"/>
  <c r="K133" i="10"/>
  <c r="L133" i="10"/>
  <c r="M133" i="10"/>
  <c r="N133" i="10"/>
  <c r="O133" i="10"/>
  <c r="B134" i="10"/>
  <c r="C134" i="10"/>
  <c r="D134" i="10"/>
  <c r="F134" i="10"/>
  <c r="G134" i="10"/>
  <c r="H134" i="10"/>
  <c r="I134" i="10"/>
  <c r="J134" i="10"/>
  <c r="K134" i="10"/>
  <c r="L134" i="10"/>
  <c r="M134" i="10"/>
  <c r="N134" i="10"/>
  <c r="O134" i="10"/>
  <c r="B135" i="10"/>
  <c r="C135" i="10"/>
  <c r="D135" i="10"/>
  <c r="F135" i="10"/>
  <c r="G135" i="10"/>
  <c r="H135" i="10"/>
  <c r="I135" i="10"/>
  <c r="J135" i="10"/>
  <c r="K135" i="10"/>
  <c r="L135" i="10"/>
  <c r="M135" i="10"/>
  <c r="N135" i="10"/>
  <c r="O135" i="10"/>
  <c r="B136" i="10"/>
  <c r="C136" i="10"/>
  <c r="D136" i="10"/>
  <c r="F136" i="10"/>
  <c r="G136" i="10"/>
  <c r="H136" i="10"/>
  <c r="I136" i="10"/>
  <c r="J136" i="10"/>
  <c r="K136" i="10"/>
  <c r="L136" i="10"/>
  <c r="M136" i="10"/>
  <c r="N136" i="10"/>
  <c r="O136" i="10"/>
  <c r="B137" i="10"/>
  <c r="C137" i="10"/>
  <c r="D137" i="10"/>
  <c r="F137" i="10"/>
  <c r="G137" i="10"/>
  <c r="H137" i="10"/>
  <c r="I137" i="10"/>
  <c r="J137" i="10"/>
  <c r="K137" i="10"/>
  <c r="L137" i="10"/>
  <c r="M137" i="10"/>
  <c r="N137" i="10"/>
  <c r="O137" i="10"/>
  <c r="B138" i="10"/>
  <c r="C138" i="10"/>
  <c r="D138" i="10"/>
  <c r="F138" i="10"/>
  <c r="G138" i="10"/>
  <c r="H138" i="10"/>
  <c r="I138" i="10"/>
  <c r="J138" i="10"/>
  <c r="K138" i="10"/>
  <c r="L138" i="10"/>
  <c r="M138" i="10"/>
  <c r="N138" i="10"/>
  <c r="O138" i="10"/>
  <c r="B139" i="10"/>
  <c r="C139" i="10"/>
  <c r="D139" i="10"/>
  <c r="F139" i="10"/>
  <c r="G139" i="10"/>
  <c r="H139" i="10"/>
  <c r="I139" i="10"/>
  <c r="J139" i="10"/>
  <c r="K139" i="10"/>
  <c r="L139" i="10"/>
  <c r="M139" i="10"/>
  <c r="N139" i="10"/>
  <c r="O139" i="10"/>
  <c r="B140" i="10"/>
  <c r="C140" i="10"/>
  <c r="D140" i="10"/>
  <c r="F140" i="10"/>
  <c r="G140" i="10"/>
  <c r="H140" i="10"/>
  <c r="I140" i="10"/>
  <c r="J140" i="10"/>
  <c r="K140" i="10"/>
  <c r="L140" i="10"/>
  <c r="M140" i="10"/>
  <c r="N140" i="10"/>
  <c r="O140" i="10"/>
  <c r="B141" i="10"/>
  <c r="C141" i="10"/>
  <c r="D141" i="10"/>
  <c r="F141" i="10"/>
  <c r="G141" i="10"/>
  <c r="H141" i="10"/>
  <c r="I141" i="10"/>
  <c r="J141" i="10"/>
  <c r="K141" i="10"/>
  <c r="L141" i="10"/>
  <c r="M141" i="10"/>
  <c r="N141" i="10"/>
  <c r="O141" i="10"/>
  <c r="B142" i="10"/>
  <c r="C142" i="10"/>
  <c r="D142" i="10"/>
  <c r="F142" i="10"/>
  <c r="G142" i="10"/>
  <c r="H142" i="10"/>
  <c r="I142" i="10"/>
  <c r="J142" i="10"/>
  <c r="K142" i="10"/>
  <c r="L142" i="10"/>
  <c r="M142" i="10"/>
  <c r="N142" i="10"/>
  <c r="O142" i="10"/>
  <c r="B143" i="10"/>
  <c r="C143" i="10"/>
  <c r="D143" i="10"/>
  <c r="F143" i="10"/>
  <c r="G143" i="10"/>
  <c r="H143" i="10"/>
  <c r="I143" i="10"/>
  <c r="J143" i="10"/>
  <c r="K143" i="10"/>
  <c r="L143" i="10"/>
  <c r="M143" i="10"/>
  <c r="N143" i="10"/>
  <c r="O143" i="10"/>
  <c r="B144" i="10"/>
  <c r="C144" i="10"/>
  <c r="D144" i="10"/>
  <c r="F144" i="10"/>
  <c r="G144" i="10"/>
  <c r="H144" i="10"/>
  <c r="I144" i="10"/>
  <c r="J144" i="10"/>
  <c r="K144" i="10"/>
  <c r="L144" i="10"/>
  <c r="M144" i="10"/>
  <c r="N144" i="10"/>
  <c r="O144" i="10"/>
  <c r="B145" i="10"/>
  <c r="C145" i="10"/>
  <c r="D145" i="10"/>
  <c r="F145" i="10"/>
  <c r="G145" i="10"/>
  <c r="H145" i="10"/>
  <c r="I145" i="10"/>
  <c r="J145" i="10"/>
  <c r="K145" i="10"/>
  <c r="L145" i="10"/>
  <c r="M145" i="10"/>
  <c r="N145" i="10"/>
  <c r="O145" i="10"/>
  <c r="B146" i="10"/>
  <c r="C146" i="10"/>
  <c r="D146" i="10"/>
  <c r="F146" i="10"/>
  <c r="G146" i="10"/>
  <c r="H146" i="10"/>
  <c r="I146" i="10"/>
  <c r="J146" i="10"/>
  <c r="K146" i="10"/>
  <c r="L146" i="10"/>
  <c r="M146" i="10"/>
  <c r="N146" i="10"/>
  <c r="O146" i="10"/>
  <c r="B147" i="10"/>
  <c r="C147" i="10"/>
  <c r="D147" i="10"/>
  <c r="F147" i="10"/>
  <c r="G147" i="10"/>
  <c r="H147" i="10"/>
  <c r="I147" i="10"/>
  <c r="J147" i="10"/>
  <c r="K147" i="10"/>
  <c r="L147" i="10"/>
  <c r="M147" i="10"/>
  <c r="N147" i="10"/>
  <c r="O147" i="10"/>
  <c r="B148" i="10"/>
  <c r="C148" i="10"/>
  <c r="D148" i="10"/>
  <c r="F148" i="10"/>
  <c r="G148" i="10"/>
  <c r="H148" i="10"/>
  <c r="I148" i="10"/>
  <c r="J148" i="10"/>
  <c r="K148" i="10"/>
  <c r="L148" i="10"/>
  <c r="M148" i="10"/>
  <c r="N148" i="10"/>
  <c r="O148" i="10"/>
  <c r="B149" i="10"/>
  <c r="C149" i="10"/>
  <c r="D149" i="10"/>
  <c r="F149" i="10"/>
  <c r="G149" i="10"/>
  <c r="H149" i="10"/>
  <c r="I149" i="10"/>
  <c r="J149" i="10"/>
  <c r="K149" i="10"/>
  <c r="L149" i="10"/>
  <c r="M149" i="10"/>
  <c r="N149" i="10"/>
  <c r="O149" i="10"/>
  <c r="B150" i="10"/>
  <c r="C150" i="10"/>
  <c r="D150" i="10"/>
  <c r="F150" i="10"/>
  <c r="G150" i="10"/>
  <c r="H150" i="10"/>
  <c r="I150" i="10"/>
  <c r="J150" i="10"/>
  <c r="K150" i="10"/>
  <c r="L150" i="10"/>
  <c r="M150" i="10"/>
  <c r="N150" i="10"/>
  <c r="O150" i="10"/>
  <c r="B151" i="10"/>
  <c r="C151" i="10"/>
  <c r="D151" i="10"/>
  <c r="F151" i="10"/>
  <c r="G151" i="10"/>
  <c r="H151" i="10"/>
  <c r="I151" i="10"/>
  <c r="J151" i="10"/>
  <c r="K151" i="10"/>
  <c r="L151" i="10"/>
  <c r="M151" i="10"/>
  <c r="N151" i="10"/>
  <c r="O151" i="10"/>
  <c r="B152" i="10"/>
  <c r="C152" i="10"/>
  <c r="D152" i="10"/>
  <c r="F152" i="10"/>
  <c r="G152" i="10"/>
  <c r="H152" i="10"/>
  <c r="I152" i="10"/>
  <c r="J152" i="10"/>
  <c r="K152" i="10"/>
  <c r="L152" i="10"/>
  <c r="M152" i="10"/>
  <c r="N152" i="10"/>
  <c r="O152" i="10"/>
  <c r="B153" i="10"/>
  <c r="C153" i="10"/>
  <c r="D153" i="10"/>
  <c r="F153" i="10"/>
  <c r="G153" i="10"/>
  <c r="H153" i="10"/>
  <c r="I153" i="10"/>
  <c r="J153" i="10"/>
  <c r="K153" i="10"/>
  <c r="L153" i="10"/>
  <c r="M153" i="10"/>
  <c r="N153" i="10"/>
  <c r="O153" i="10"/>
  <c r="B154" i="10"/>
  <c r="C154" i="10"/>
  <c r="D154" i="10"/>
  <c r="F154" i="10"/>
  <c r="G154" i="10"/>
  <c r="H154" i="10"/>
  <c r="I154" i="10"/>
  <c r="J154" i="10"/>
  <c r="K154" i="10"/>
  <c r="L154" i="10"/>
  <c r="M154" i="10"/>
  <c r="N154" i="10"/>
  <c r="O154" i="10"/>
  <c r="B155" i="10"/>
  <c r="C155" i="10"/>
  <c r="D155" i="10"/>
  <c r="F155" i="10"/>
  <c r="G155" i="10"/>
  <c r="H155" i="10"/>
  <c r="I155" i="10"/>
  <c r="J155" i="10"/>
  <c r="K155" i="10"/>
  <c r="L155" i="10"/>
  <c r="M155" i="10"/>
  <c r="N155" i="10"/>
  <c r="O155" i="10"/>
  <c r="B156" i="10"/>
  <c r="C156" i="10"/>
  <c r="D156" i="10"/>
  <c r="F156" i="10"/>
  <c r="G156" i="10"/>
  <c r="H156" i="10"/>
  <c r="I156" i="10"/>
  <c r="J156" i="10"/>
  <c r="K156" i="10"/>
  <c r="L156" i="10"/>
  <c r="M156" i="10"/>
  <c r="N156" i="10"/>
  <c r="O156" i="10"/>
  <c r="B157" i="10"/>
  <c r="C157" i="10"/>
  <c r="D157" i="10"/>
  <c r="F157" i="10"/>
  <c r="G157" i="10"/>
  <c r="H157" i="10"/>
  <c r="I157" i="10"/>
  <c r="J157" i="10"/>
  <c r="K157" i="10"/>
  <c r="L157" i="10"/>
  <c r="M157" i="10"/>
  <c r="N157" i="10"/>
  <c r="O157" i="10"/>
  <c r="B158" i="10"/>
  <c r="C158" i="10"/>
  <c r="D158" i="10"/>
  <c r="F158" i="10"/>
  <c r="G158" i="10"/>
  <c r="H158" i="10"/>
  <c r="I158" i="10"/>
  <c r="J158" i="10"/>
  <c r="K158" i="10"/>
  <c r="L158" i="10"/>
  <c r="M158" i="10"/>
  <c r="N158" i="10"/>
  <c r="O158" i="10"/>
  <c r="B159" i="10"/>
  <c r="C159" i="10"/>
  <c r="D159" i="10"/>
  <c r="F159" i="10"/>
  <c r="G159" i="10"/>
  <c r="H159" i="10"/>
  <c r="I159" i="10"/>
  <c r="J159" i="10"/>
  <c r="K159" i="10"/>
  <c r="L159" i="10"/>
  <c r="M159" i="10"/>
  <c r="N159" i="10"/>
  <c r="O159" i="10"/>
  <c r="B160" i="10"/>
  <c r="C160" i="10"/>
  <c r="D160" i="10"/>
  <c r="F160" i="10"/>
  <c r="G160" i="10"/>
  <c r="H160" i="10"/>
  <c r="I160" i="10"/>
  <c r="J160" i="10"/>
  <c r="K160" i="10"/>
  <c r="L160" i="10"/>
  <c r="M160" i="10"/>
  <c r="N160" i="10"/>
  <c r="O160" i="10"/>
  <c r="B161" i="10"/>
  <c r="C161" i="10"/>
  <c r="D161" i="10"/>
  <c r="F161" i="10"/>
  <c r="G161" i="10"/>
  <c r="H161" i="10"/>
  <c r="I161" i="10"/>
  <c r="J161" i="10"/>
  <c r="K161" i="10"/>
  <c r="L161" i="10"/>
  <c r="M161" i="10"/>
  <c r="N161" i="10"/>
  <c r="O161" i="10"/>
  <c r="B162" i="10"/>
  <c r="C162" i="10"/>
  <c r="D162" i="10"/>
  <c r="F162" i="10"/>
  <c r="G162" i="10"/>
  <c r="H162" i="10"/>
  <c r="I162" i="10"/>
  <c r="J162" i="10"/>
  <c r="K162" i="10"/>
  <c r="L162" i="10"/>
  <c r="M162" i="10"/>
  <c r="N162" i="10"/>
  <c r="O162" i="10"/>
  <c r="B163" i="10"/>
  <c r="C163" i="10"/>
  <c r="D163" i="10"/>
  <c r="F163" i="10"/>
  <c r="G163" i="10"/>
  <c r="H163" i="10"/>
  <c r="I163" i="10"/>
  <c r="J163" i="10"/>
  <c r="K163" i="10"/>
  <c r="L163" i="10"/>
  <c r="M163" i="10"/>
  <c r="N163" i="10"/>
  <c r="O163" i="10"/>
  <c r="B164" i="10"/>
  <c r="C164" i="10"/>
  <c r="D164" i="10"/>
  <c r="F164" i="10"/>
  <c r="G164" i="10"/>
  <c r="H164" i="10"/>
  <c r="I164" i="10"/>
  <c r="J164" i="10"/>
  <c r="K164" i="10"/>
  <c r="L164" i="10"/>
  <c r="M164" i="10"/>
  <c r="N164" i="10"/>
  <c r="O164" i="10"/>
  <c r="B165" i="10"/>
  <c r="C165" i="10"/>
  <c r="D165" i="10"/>
  <c r="F165" i="10"/>
  <c r="G165" i="10"/>
  <c r="H165" i="10"/>
  <c r="I165" i="10"/>
  <c r="J165" i="10"/>
  <c r="K165" i="10"/>
  <c r="L165" i="10"/>
  <c r="M165" i="10"/>
  <c r="N165" i="10"/>
  <c r="O165" i="10"/>
  <c r="B166" i="10"/>
  <c r="C166" i="10"/>
  <c r="D166" i="10"/>
  <c r="F166" i="10"/>
  <c r="G166" i="10"/>
  <c r="H166" i="10"/>
  <c r="I166" i="10"/>
  <c r="J166" i="10"/>
  <c r="K166" i="10"/>
  <c r="L166" i="10"/>
  <c r="M166" i="10"/>
  <c r="N166" i="10"/>
  <c r="O166" i="10"/>
  <c r="B167" i="10"/>
  <c r="C167" i="10"/>
  <c r="D167" i="10"/>
  <c r="F167" i="10"/>
  <c r="G167" i="10"/>
  <c r="H167" i="10"/>
  <c r="I167" i="10"/>
  <c r="J167" i="10"/>
  <c r="K167" i="10"/>
  <c r="L167" i="10"/>
  <c r="M167" i="10"/>
  <c r="N167" i="10"/>
  <c r="O167" i="10"/>
  <c r="B168" i="10"/>
  <c r="C168" i="10"/>
  <c r="D168" i="10"/>
  <c r="F168" i="10"/>
  <c r="G168" i="10"/>
  <c r="H168" i="10"/>
  <c r="I168" i="10"/>
  <c r="J168" i="10"/>
  <c r="K168" i="10"/>
  <c r="L168" i="10"/>
  <c r="M168" i="10"/>
  <c r="N168" i="10"/>
  <c r="O168" i="10"/>
  <c r="B169" i="10"/>
  <c r="C169" i="10"/>
  <c r="D169" i="10"/>
  <c r="F169" i="10"/>
  <c r="G169" i="10"/>
  <c r="H169" i="10"/>
  <c r="I169" i="10"/>
  <c r="J169" i="10"/>
  <c r="K169" i="10"/>
  <c r="L169" i="10"/>
  <c r="M169" i="10"/>
  <c r="N169" i="10"/>
  <c r="O169" i="10"/>
  <c r="B170" i="10"/>
  <c r="C170" i="10"/>
  <c r="D170" i="10"/>
  <c r="F170" i="10"/>
  <c r="G170" i="10"/>
  <c r="H170" i="10"/>
  <c r="I170" i="10"/>
  <c r="J170" i="10"/>
  <c r="K170" i="10"/>
  <c r="L170" i="10"/>
  <c r="M170" i="10"/>
  <c r="N170" i="10"/>
  <c r="O170" i="10"/>
  <c r="B171" i="10"/>
  <c r="C171" i="10"/>
  <c r="D171" i="10"/>
  <c r="F171" i="10"/>
  <c r="G171" i="10"/>
  <c r="H171" i="10"/>
  <c r="I171" i="10"/>
  <c r="J171" i="10"/>
  <c r="K171" i="10"/>
  <c r="L171" i="10"/>
  <c r="M171" i="10"/>
  <c r="N171" i="10"/>
  <c r="O171" i="10"/>
  <c r="B172" i="10"/>
  <c r="C172" i="10"/>
  <c r="D172" i="10"/>
  <c r="F172" i="10"/>
  <c r="G172" i="10"/>
  <c r="H172" i="10"/>
  <c r="I172" i="10"/>
  <c r="J172" i="10"/>
  <c r="K172" i="10"/>
  <c r="L172" i="10"/>
  <c r="M172" i="10"/>
  <c r="N172" i="10"/>
  <c r="O172" i="10"/>
  <c r="B173" i="10"/>
  <c r="C173" i="10"/>
  <c r="D173" i="10"/>
  <c r="F173" i="10"/>
  <c r="G173" i="10"/>
  <c r="H173" i="10"/>
  <c r="I173" i="10"/>
  <c r="J173" i="10"/>
  <c r="K173" i="10"/>
  <c r="L173" i="10"/>
  <c r="M173" i="10"/>
  <c r="N173" i="10"/>
  <c r="O173" i="10"/>
  <c r="B174" i="10"/>
  <c r="C174" i="10"/>
  <c r="D174" i="10"/>
  <c r="F174" i="10"/>
  <c r="G174" i="10"/>
  <c r="H174" i="10"/>
  <c r="I174" i="10"/>
  <c r="J174" i="10"/>
  <c r="K174" i="10"/>
  <c r="L174" i="10"/>
  <c r="M174" i="10"/>
  <c r="N174" i="10"/>
  <c r="O174" i="10"/>
  <c r="B175" i="10"/>
  <c r="C175" i="10"/>
  <c r="D175" i="10"/>
  <c r="F175" i="10"/>
  <c r="G175" i="10"/>
  <c r="H175" i="10"/>
  <c r="I175" i="10"/>
  <c r="J175" i="10"/>
  <c r="K175" i="10"/>
  <c r="L175" i="10"/>
  <c r="M175" i="10"/>
  <c r="N175" i="10"/>
  <c r="O175" i="10"/>
  <c r="B176" i="10"/>
  <c r="C176" i="10"/>
  <c r="D176" i="10"/>
  <c r="F176" i="10"/>
  <c r="G176" i="10"/>
  <c r="H176" i="10"/>
  <c r="I176" i="10"/>
  <c r="J176" i="10"/>
  <c r="K176" i="10"/>
  <c r="L176" i="10"/>
  <c r="M176" i="10"/>
  <c r="N176" i="10"/>
  <c r="O176" i="10"/>
  <c r="B177" i="10"/>
  <c r="C177" i="10"/>
  <c r="D177" i="10"/>
  <c r="F177" i="10"/>
  <c r="G177" i="10"/>
  <c r="H177" i="10"/>
  <c r="I177" i="10"/>
  <c r="J177" i="10"/>
  <c r="K177" i="10"/>
  <c r="L177" i="10"/>
  <c r="M177" i="10"/>
  <c r="N177" i="10"/>
  <c r="O177" i="10"/>
  <c r="B178" i="10"/>
  <c r="C178" i="10"/>
  <c r="D178" i="10"/>
  <c r="F178" i="10"/>
  <c r="G178" i="10"/>
  <c r="H178" i="10"/>
  <c r="I178" i="10"/>
  <c r="J178" i="10"/>
  <c r="K178" i="10"/>
  <c r="L178" i="10"/>
  <c r="M178" i="10"/>
  <c r="N178" i="10"/>
  <c r="O178" i="10"/>
  <c r="B179" i="10"/>
  <c r="C179" i="10"/>
  <c r="D179" i="10"/>
  <c r="F179" i="10"/>
  <c r="G179" i="10"/>
  <c r="H179" i="10"/>
  <c r="I179" i="10"/>
  <c r="J179" i="10"/>
  <c r="K179" i="10"/>
  <c r="L179" i="10"/>
  <c r="M179" i="10"/>
  <c r="N179" i="10"/>
  <c r="O179" i="10"/>
  <c r="B180" i="10"/>
  <c r="C180" i="10"/>
  <c r="D180" i="10"/>
  <c r="F180" i="10"/>
  <c r="G180" i="10"/>
  <c r="H180" i="10"/>
  <c r="I180" i="10"/>
  <c r="J180" i="10"/>
  <c r="K180" i="10"/>
  <c r="L180" i="10"/>
  <c r="M180" i="10"/>
  <c r="N180" i="10"/>
  <c r="O180" i="10"/>
  <c r="B181" i="10"/>
  <c r="C181" i="10"/>
  <c r="D181" i="10"/>
  <c r="F181" i="10"/>
  <c r="G181" i="10"/>
  <c r="H181" i="10"/>
  <c r="I181" i="10"/>
  <c r="J181" i="10"/>
  <c r="K181" i="10"/>
  <c r="L181" i="10"/>
  <c r="M181" i="10"/>
  <c r="N181" i="10"/>
  <c r="O181" i="10"/>
  <c r="B182" i="10"/>
  <c r="C182" i="10"/>
  <c r="D182" i="10"/>
  <c r="F182" i="10"/>
  <c r="G182" i="10"/>
  <c r="H182" i="10"/>
  <c r="I182" i="10"/>
  <c r="J182" i="10"/>
  <c r="K182" i="10"/>
  <c r="L182" i="10"/>
  <c r="M182" i="10"/>
  <c r="N182" i="10"/>
  <c r="O182" i="10"/>
  <c r="B183" i="10"/>
  <c r="C183" i="10"/>
  <c r="D183" i="10"/>
  <c r="F183" i="10"/>
  <c r="G183" i="10"/>
  <c r="H183" i="10"/>
  <c r="I183" i="10"/>
  <c r="J183" i="10"/>
  <c r="K183" i="10"/>
  <c r="L183" i="10"/>
  <c r="M183" i="10"/>
  <c r="N183" i="10"/>
  <c r="O183" i="10"/>
  <c r="B184" i="10"/>
  <c r="C184" i="10"/>
  <c r="D184" i="10"/>
  <c r="F184" i="10"/>
  <c r="G184" i="10"/>
  <c r="H184" i="10"/>
  <c r="I184" i="10"/>
  <c r="J184" i="10"/>
  <c r="K184" i="10"/>
  <c r="L184" i="10"/>
  <c r="M184" i="10"/>
  <c r="N184" i="10"/>
  <c r="O184" i="10"/>
  <c r="B185" i="10"/>
  <c r="C185" i="10"/>
  <c r="D185" i="10"/>
  <c r="F185" i="10"/>
  <c r="G185" i="10"/>
  <c r="H185" i="10"/>
  <c r="I185" i="10"/>
  <c r="J185" i="10"/>
  <c r="K185" i="10"/>
  <c r="L185" i="10"/>
  <c r="M185" i="10"/>
  <c r="N185" i="10"/>
  <c r="O185" i="10"/>
  <c r="B186" i="10"/>
  <c r="C186" i="10"/>
  <c r="D186" i="10"/>
  <c r="F186" i="10"/>
  <c r="G186" i="10"/>
  <c r="H186" i="10"/>
  <c r="I186" i="10"/>
  <c r="J186" i="10"/>
  <c r="K186" i="10"/>
  <c r="L186" i="10"/>
  <c r="M186" i="10"/>
  <c r="N186" i="10"/>
  <c r="O186" i="10"/>
  <c r="B187" i="10"/>
  <c r="C187" i="10"/>
  <c r="D187" i="10"/>
  <c r="F187" i="10"/>
  <c r="G187" i="10"/>
  <c r="H187" i="10"/>
  <c r="I187" i="10"/>
  <c r="J187" i="10"/>
  <c r="K187" i="10"/>
  <c r="L187" i="10"/>
  <c r="M187" i="10"/>
  <c r="N187" i="10"/>
  <c r="O187" i="10"/>
  <c r="B188" i="10"/>
  <c r="C188" i="10"/>
  <c r="D188" i="10"/>
  <c r="F188" i="10"/>
  <c r="G188" i="10"/>
  <c r="H188" i="10"/>
  <c r="I188" i="10"/>
  <c r="J188" i="10"/>
  <c r="K188" i="10"/>
  <c r="L188" i="10"/>
  <c r="M188" i="10"/>
  <c r="N188" i="10"/>
  <c r="O188" i="10"/>
  <c r="B189" i="10"/>
  <c r="C189" i="10"/>
  <c r="D189" i="10"/>
  <c r="F189" i="10"/>
  <c r="G189" i="10"/>
  <c r="H189" i="10"/>
  <c r="I189" i="10"/>
  <c r="J189" i="10"/>
  <c r="K189" i="10"/>
  <c r="L189" i="10"/>
  <c r="M189" i="10"/>
  <c r="N189" i="10"/>
  <c r="O189" i="10"/>
  <c r="B190" i="10"/>
  <c r="C190" i="10"/>
  <c r="D190" i="10"/>
  <c r="F190" i="10"/>
  <c r="G190" i="10"/>
  <c r="H190" i="10"/>
  <c r="I190" i="10"/>
  <c r="J190" i="10"/>
  <c r="K190" i="10"/>
  <c r="L190" i="10"/>
  <c r="M190" i="10"/>
  <c r="N190" i="10"/>
  <c r="O190" i="10"/>
  <c r="B191" i="10"/>
  <c r="C191" i="10"/>
  <c r="D191" i="10"/>
  <c r="F191" i="10"/>
  <c r="G191" i="10"/>
  <c r="H191" i="10"/>
  <c r="I191" i="10"/>
  <c r="J191" i="10"/>
  <c r="K191" i="10"/>
  <c r="L191" i="10"/>
  <c r="M191" i="10"/>
  <c r="N191" i="10"/>
  <c r="O191" i="10"/>
  <c r="B192" i="10"/>
  <c r="C192" i="10"/>
  <c r="D192" i="10"/>
  <c r="F192" i="10"/>
  <c r="G192" i="10"/>
  <c r="H192" i="10"/>
  <c r="I192" i="10"/>
  <c r="J192" i="10"/>
  <c r="K192" i="10"/>
  <c r="L192" i="10"/>
  <c r="M192" i="10"/>
  <c r="N192" i="10"/>
  <c r="O192" i="10"/>
  <c r="B193" i="10"/>
  <c r="C193" i="10"/>
  <c r="D193" i="10"/>
  <c r="F193" i="10"/>
  <c r="G193" i="10"/>
  <c r="H193" i="10"/>
  <c r="I193" i="10"/>
  <c r="J193" i="10"/>
  <c r="K193" i="10"/>
  <c r="L193" i="10"/>
  <c r="M193" i="10"/>
  <c r="N193" i="10"/>
  <c r="O193" i="10"/>
  <c r="B194" i="10"/>
  <c r="C194" i="10"/>
  <c r="D194" i="10"/>
  <c r="F194" i="10"/>
  <c r="G194" i="10"/>
  <c r="H194" i="10"/>
  <c r="I194" i="10"/>
  <c r="J194" i="10"/>
  <c r="K194" i="10"/>
  <c r="L194" i="10"/>
  <c r="M194" i="10"/>
  <c r="N194" i="10"/>
  <c r="O194" i="10"/>
  <c r="B195" i="10"/>
  <c r="C195" i="10"/>
  <c r="D195" i="10"/>
  <c r="F195" i="10"/>
  <c r="G195" i="10"/>
  <c r="H195" i="10"/>
  <c r="I195" i="10"/>
  <c r="J195" i="10"/>
  <c r="K195" i="10"/>
  <c r="L195" i="10"/>
  <c r="M195" i="10"/>
  <c r="N195" i="10"/>
  <c r="O195" i="10"/>
  <c r="B196" i="10"/>
  <c r="C196" i="10"/>
  <c r="D196" i="10"/>
  <c r="F196" i="10"/>
  <c r="G196" i="10"/>
  <c r="H196" i="10"/>
  <c r="I196" i="10"/>
  <c r="J196" i="10"/>
  <c r="K196" i="10"/>
  <c r="L196" i="10"/>
  <c r="M196" i="10"/>
  <c r="N196" i="10"/>
  <c r="O196" i="10"/>
  <c r="B197" i="10"/>
  <c r="C197" i="10"/>
  <c r="D197" i="10"/>
  <c r="F197" i="10"/>
  <c r="G197" i="10"/>
  <c r="H197" i="10"/>
  <c r="I197" i="10"/>
  <c r="J197" i="10"/>
  <c r="K197" i="10"/>
  <c r="L197" i="10"/>
  <c r="M197" i="10"/>
  <c r="N197" i="10"/>
  <c r="O197" i="10"/>
  <c r="B198" i="10"/>
  <c r="C198" i="10"/>
  <c r="D198" i="10"/>
  <c r="F198" i="10"/>
  <c r="G198" i="10"/>
  <c r="H198" i="10"/>
  <c r="I198" i="10"/>
  <c r="J198" i="10"/>
  <c r="K198" i="10"/>
  <c r="L198" i="10"/>
  <c r="M198" i="10"/>
  <c r="N198" i="10"/>
  <c r="O198" i="10"/>
  <c r="B199" i="10"/>
  <c r="C199" i="10"/>
  <c r="D199" i="10"/>
  <c r="F199" i="10"/>
  <c r="G199" i="10"/>
  <c r="H199" i="10"/>
  <c r="I199" i="10"/>
  <c r="J199" i="10"/>
  <c r="K199" i="10"/>
  <c r="L199" i="10"/>
  <c r="M199" i="10"/>
  <c r="N199" i="10"/>
  <c r="O199" i="10"/>
  <c r="B200" i="10"/>
  <c r="C200" i="10"/>
  <c r="D200" i="10"/>
  <c r="F200" i="10"/>
  <c r="G200" i="10"/>
  <c r="H200" i="10"/>
  <c r="I200" i="10"/>
  <c r="J200" i="10"/>
  <c r="K200" i="10"/>
  <c r="L200" i="10"/>
  <c r="M200" i="10"/>
  <c r="N200" i="10"/>
  <c r="O200" i="10"/>
  <c r="B201" i="10"/>
  <c r="C201" i="10"/>
  <c r="D201" i="10"/>
  <c r="F201" i="10"/>
  <c r="G201" i="10"/>
  <c r="H201" i="10"/>
  <c r="I201" i="10"/>
  <c r="J201" i="10"/>
  <c r="K201" i="10"/>
  <c r="L201" i="10"/>
  <c r="M201" i="10"/>
  <c r="N201" i="10"/>
  <c r="O201" i="10"/>
  <c r="B202" i="10"/>
  <c r="C202" i="10"/>
  <c r="D202" i="10"/>
  <c r="F202" i="10"/>
  <c r="G202" i="10"/>
  <c r="H202" i="10"/>
  <c r="I202" i="10"/>
  <c r="J202" i="10"/>
  <c r="K202" i="10"/>
  <c r="L202" i="10"/>
  <c r="M202" i="10"/>
  <c r="N202" i="10"/>
  <c r="O202" i="10"/>
  <c r="B203" i="10"/>
  <c r="C203" i="10"/>
  <c r="D203" i="10"/>
  <c r="F203" i="10"/>
  <c r="G203" i="10"/>
  <c r="H203" i="10"/>
  <c r="I203" i="10"/>
  <c r="J203" i="10"/>
  <c r="K203" i="10"/>
  <c r="L203" i="10"/>
  <c r="M203" i="10"/>
  <c r="N203" i="10"/>
  <c r="O203" i="10"/>
  <c r="B204" i="10"/>
  <c r="C204" i="10"/>
  <c r="D204" i="10"/>
  <c r="F204" i="10"/>
  <c r="G204" i="10"/>
  <c r="H204" i="10"/>
  <c r="I204" i="10"/>
  <c r="J204" i="10"/>
  <c r="K204" i="10"/>
  <c r="L204" i="10"/>
  <c r="M204" i="10"/>
  <c r="N204" i="10"/>
  <c r="O204" i="10"/>
  <c r="B205" i="10"/>
  <c r="C205" i="10"/>
  <c r="D205" i="10"/>
  <c r="F205" i="10"/>
  <c r="G205" i="10"/>
  <c r="H205" i="10"/>
  <c r="I205" i="10"/>
  <c r="J205" i="10"/>
  <c r="K205" i="10"/>
  <c r="L205" i="10"/>
  <c r="M205" i="10"/>
  <c r="N205" i="10"/>
  <c r="O205" i="10"/>
  <c r="B206" i="10"/>
  <c r="C206" i="10"/>
  <c r="D206" i="10"/>
  <c r="F206" i="10"/>
  <c r="G206" i="10"/>
  <c r="H206" i="10"/>
  <c r="I206" i="10"/>
  <c r="J206" i="10"/>
  <c r="K206" i="10"/>
  <c r="L206" i="10"/>
  <c r="M206" i="10"/>
  <c r="N206" i="10"/>
  <c r="O206" i="10"/>
  <c r="B207" i="10"/>
  <c r="C207" i="10"/>
  <c r="D207" i="10"/>
  <c r="F207" i="10"/>
  <c r="G207" i="10"/>
  <c r="H207" i="10"/>
  <c r="I207" i="10"/>
  <c r="J207" i="10"/>
  <c r="K207" i="10"/>
  <c r="L207" i="10"/>
  <c r="M207" i="10"/>
  <c r="N207" i="10"/>
  <c r="O207" i="10"/>
  <c r="B208" i="10"/>
  <c r="C208" i="10"/>
  <c r="D208" i="10"/>
  <c r="F208" i="10"/>
  <c r="G208" i="10"/>
  <c r="H208" i="10"/>
  <c r="I208" i="10"/>
  <c r="J208" i="10"/>
  <c r="K208" i="10"/>
  <c r="L208" i="10"/>
  <c r="M208" i="10"/>
  <c r="N208" i="10"/>
  <c r="O208" i="10"/>
  <c r="B209" i="10"/>
  <c r="C209" i="10"/>
  <c r="D209" i="10"/>
  <c r="F209" i="10"/>
  <c r="G209" i="10"/>
  <c r="H209" i="10"/>
  <c r="I209" i="10"/>
  <c r="J209" i="10"/>
  <c r="K209" i="10"/>
  <c r="L209" i="10"/>
  <c r="M209" i="10"/>
  <c r="N209" i="10"/>
  <c r="O209" i="10"/>
  <c r="B210" i="10"/>
  <c r="C210" i="10"/>
  <c r="D210" i="10"/>
  <c r="F210" i="10"/>
  <c r="G210" i="10"/>
  <c r="H210" i="10"/>
  <c r="I210" i="10"/>
  <c r="J210" i="10"/>
  <c r="K210" i="10"/>
  <c r="L210" i="10"/>
  <c r="M210" i="10"/>
  <c r="N210" i="10"/>
  <c r="O210" i="10"/>
  <c r="B211" i="10"/>
  <c r="C211" i="10"/>
  <c r="D211" i="10"/>
  <c r="F211" i="10"/>
  <c r="G211" i="10"/>
  <c r="H211" i="10"/>
  <c r="I211" i="10"/>
  <c r="J211" i="10"/>
  <c r="K211" i="10"/>
  <c r="L211" i="10"/>
  <c r="M211" i="10"/>
  <c r="N211" i="10"/>
  <c r="O211" i="10"/>
  <c r="B212" i="10"/>
  <c r="C212" i="10"/>
  <c r="D212" i="10"/>
  <c r="F212" i="10"/>
  <c r="G212" i="10"/>
  <c r="H212" i="10"/>
  <c r="I212" i="10"/>
  <c r="J212" i="10"/>
  <c r="K212" i="10"/>
  <c r="L212" i="10"/>
  <c r="M212" i="10"/>
  <c r="N212" i="10"/>
  <c r="O212" i="10"/>
  <c r="B213" i="10"/>
  <c r="C213" i="10"/>
  <c r="D213" i="10"/>
  <c r="F213" i="10"/>
  <c r="G213" i="10"/>
  <c r="H213" i="10"/>
  <c r="I213" i="10"/>
  <c r="J213" i="10"/>
  <c r="K213" i="10"/>
  <c r="L213" i="10"/>
  <c r="M213" i="10"/>
  <c r="N213" i="10"/>
  <c r="O213" i="10"/>
  <c r="B214" i="10"/>
  <c r="C214" i="10"/>
  <c r="D214" i="10"/>
  <c r="F214" i="10"/>
  <c r="G214" i="10"/>
  <c r="H214" i="10"/>
  <c r="I214" i="10"/>
  <c r="J214" i="10"/>
  <c r="K214" i="10"/>
  <c r="L214" i="10"/>
  <c r="M214" i="10"/>
  <c r="N214" i="10"/>
  <c r="O214" i="10"/>
  <c r="B215" i="10"/>
  <c r="C215" i="10"/>
  <c r="D215" i="10"/>
  <c r="F215" i="10"/>
  <c r="G215" i="10"/>
  <c r="H215" i="10"/>
  <c r="I215" i="10"/>
  <c r="J215" i="10"/>
  <c r="K215" i="10"/>
  <c r="L215" i="10"/>
  <c r="M215" i="10"/>
  <c r="N215" i="10"/>
  <c r="O215" i="10"/>
  <c r="B216" i="10"/>
  <c r="C216" i="10"/>
  <c r="D216" i="10"/>
  <c r="F216" i="10"/>
  <c r="G216" i="10"/>
  <c r="H216" i="10"/>
  <c r="I216" i="10"/>
  <c r="J216" i="10"/>
  <c r="K216" i="10"/>
  <c r="L216" i="10"/>
  <c r="M216" i="10"/>
  <c r="N216" i="10"/>
  <c r="O216" i="10"/>
  <c r="B217" i="10"/>
  <c r="C217" i="10"/>
  <c r="D217" i="10"/>
  <c r="F217" i="10"/>
  <c r="G217" i="10"/>
  <c r="H217" i="10"/>
  <c r="I217" i="10"/>
  <c r="J217" i="10"/>
  <c r="K217" i="10"/>
  <c r="L217" i="10"/>
  <c r="M217" i="10"/>
  <c r="N217" i="10"/>
  <c r="O217" i="10"/>
  <c r="B218" i="10"/>
  <c r="C218" i="10"/>
  <c r="D218" i="10"/>
  <c r="F218" i="10"/>
  <c r="G218" i="10"/>
  <c r="H218" i="10"/>
  <c r="I218" i="10"/>
  <c r="J218" i="10"/>
  <c r="K218" i="10"/>
  <c r="L218" i="10"/>
  <c r="M218" i="10"/>
  <c r="N218" i="10"/>
  <c r="O218" i="10"/>
  <c r="B219" i="10"/>
  <c r="C219" i="10"/>
  <c r="D219" i="10"/>
  <c r="F219" i="10"/>
  <c r="G219" i="10"/>
  <c r="H219" i="10"/>
  <c r="I219" i="10"/>
  <c r="J219" i="10"/>
  <c r="K219" i="10"/>
  <c r="L219" i="10"/>
  <c r="M219" i="10"/>
  <c r="N219" i="10"/>
  <c r="O219" i="10"/>
  <c r="B220" i="10"/>
  <c r="C220" i="10"/>
  <c r="D220" i="10"/>
  <c r="F220" i="10"/>
  <c r="G220" i="10"/>
  <c r="H220" i="10"/>
  <c r="I220" i="10"/>
  <c r="J220" i="10"/>
  <c r="K220" i="10"/>
  <c r="L220" i="10"/>
  <c r="M220" i="10"/>
  <c r="N220" i="10"/>
  <c r="O220" i="10"/>
  <c r="B221" i="10"/>
  <c r="C221" i="10"/>
  <c r="D221" i="10"/>
  <c r="F221" i="10"/>
  <c r="G221" i="10"/>
  <c r="H221" i="10"/>
  <c r="I221" i="10"/>
  <c r="J221" i="10"/>
  <c r="K221" i="10"/>
  <c r="L221" i="10"/>
  <c r="M221" i="10"/>
  <c r="N221" i="10"/>
  <c r="O221" i="10"/>
  <c r="B222" i="10"/>
  <c r="C222" i="10"/>
  <c r="D222" i="10"/>
  <c r="F222" i="10"/>
  <c r="G222" i="10"/>
  <c r="H222" i="10"/>
  <c r="I222" i="10"/>
  <c r="J222" i="10"/>
  <c r="K222" i="10"/>
  <c r="L222" i="10"/>
  <c r="M222" i="10"/>
  <c r="N222" i="10"/>
  <c r="O222" i="10"/>
  <c r="B223" i="10"/>
  <c r="C223" i="10"/>
  <c r="D223" i="10"/>
  <c r="F223" i="10"/>
  <c r="G223" i="10"/>
  <c r="H223" i="10"/>
  <c r="I223" i="10"/>
  <c r="J223" i="10"/>
  <c r="K223" i="10"/>
  <c r="L223" i="10"/>
  <c r="M223" i="10"/>
  <c r="N223" i="10"/>
  <c r="O223" i="10"/>
  <c r="B224" i="10"/>
  <c r="C224" i="10"/>
  <c r="D224" i="10"/>
  <c r="F224" i="10"/>
  <c r="G224" i="10"/>
  <c r="H224" i="10"/>
  <c r="I224" i="10"/>
  <c r="J224" i="10"/>
  <c r="K224" i="10"/>
  <c r="L224" i="10"/>
  <c r="M224" i="10"/>
  <c r="N224" i="10"/>
  <c r="O224" i="10"/>
  <c r="B225" i="10"/>
  <c r="C225" i="10"/>
  <c r="D225" i="10"/>
  <c r="F225" i="10"/>
  <c r="G225" i="10"/>
  <c r="H225" i="10"/>
  <c r="I225" i="10"/>
  <c r="J225" i="10"/>
  <c r="K225" i="10"/>
  <c r="L225" i="10"/>
  <c r="M225" i="10"/>
  <c r="N225" i="10"/>
  <c r="O225" i="10"/>
  <c r="B226" i="10"/>
  <c r="C226" i="10"/>
  <c r="D226" i="10"/>
  <c r="F226" i="10"/>
  <c r="G226" i="10"/>
  <c r="H226" i="10"/>
  <c r="I226" i="10"/>
  <c r="J226" i="10"/>
  <c r="K226" i="10"/>
  <c r="L226" i="10"/>
  <c r="M226" i="10"/>
  <c r="N226" i="10"/>
  <c r="O226" i="10"/>
  <c r="B227" i="10"/>
  <c r="C227" i="10"/>
  <c r="D227" i="10"/>
  <c r="F227" i="10"/>
  <c r="G227" i="10"/>
  <c r="H227" i="10"/>
  <c r="I227" i="10"/>
  <c r="J227" i="10"/>
  <c r="K227" i="10"/>
  <c r="L227" i="10"/>
  <c r="M227" i="10"/>
  <c r="N227" i="10"/>
  <c r="O227" i="10"/>
  <c r="B228" i="10"/>
  <c r="C228" i="10"/>
  <c r="D228" i="10"/>
  <c r="F228" i="10"/>
  <c r="G228" i="10"/>
  <c r="H228" i="10"/>
  <c r="I228" i="10"/>
  <c r="J228" i="10"/>
  <c r="K228" i="10"/>
  <c r="L228" i="10"/>
  <c r="M228" i="10"/>
  <c r="N228" i="10"/>
  <c r="O228" i="10"/>
  <c r="B229" i="10"/>
  <c r="C229" i="10"/>
  <c r="D229" i="10"/>
  <c r="F229" i="10"/>
  <c r="G229" i="10"/>
  <c r="H229" i="10"/>
  <c r="I229" i="10"/>
  <c r="J229" i="10"/>
  <c r="K229" i="10"/>
  <c r="L229" i="10"/>
  <c r="M229" i="10"/>
  <c r="N229" i="10"/>
  <c r="O229" i="10"/>
  <c r="B230" i="10"/>
  <c r="C230" i="10"/>
  <c r="D230" i="10"/>
  <c r="F230" i="10"/>
  <c r="G230" i="10"/>
  <c r="H230" i="10"/>
  <c r="I230" i="10"/>
  <c r="J230" i="10"/>
  <c r="K230" i="10"/>
  <c r="L230" i="10"/>
  <c r="M230" i="10"/>
  <c r="N230" i="10"/>
  <c r="O230" i="10"/>
  <c r="B231" i="10"/>
  <c r="C231" i="10"/>
  <c r="D231" i="10"/>
  <c r="F231" i="10"/>
  <c r="G231" i="10"/>
  <c r="H231" i="10"/>
  <c r="I231" i="10"/>
  <c r="J231" i="10"/>
  <c r="K231" i="10"/>
  <c r="L231" i="10"/>
  <c r="M231" i="10"/>
  <c r="N231" i="10"/>
  <c r="O231" i="10"/>
  <c r="B232" i="10"/>
  <c r="C232" i="10"/>
  <c r="D232" i="10"/>
  <c r="F232" i="10"/>
  <c r="G232" i="10"/>
  <c r="H232" i="10"/>
  <c r="I232" i="10"/>
  <c r="J232" i="10"/>
  <c r="K232" i="10"/>
  <c r="L232" i="10"/>
  <c r="M232" i="10"/>
  <c r="N232" i="10"/>
  <c r="O232" i="10"/>
  <c r="B233" i="10"/>
  <c r="C233" i="10"/>
  <c r="D233" i="10"/>
  <c r="F233" i="10"/>
  <c r="G233" i="10"/>
  <c r="H233" i="10"/>
  <c r="I233" i="10"/>
  <c r="J233" i="10"/>
  <c r="K233" i="10"/>
  <c r="L233" i="10"/>
  <c r="M233" i="10"/>
  <c r="N233" i="10"/>
  <c r="O233" i="10"/>
  <c r="B234" i="10"/>
  <c r="C234" i="10"/>
  <c r="D234" i="10"/>
  <c r="F234" i="10"/>
  <c r="G234" i="10"/>
  <c r="H234" i="10"/>
  <c r="I234" i="10"/>
  <c r="J234" i="10"/>
  <c r="K234" i="10"/>
  <c r="L234" i="10"/>
  <c r="M234" i="10"/>
  <c r="N234" i="10"/>
  <c r="O234" i="10"/>
  <c r="B235" i="10"/>
  <c r="C235" i="10"/>
  <c r="D235" i="10"/>
  <c r="F235" i="10"/>
  <c r="G235" i="10"/>
  <c r="H235" i="10"/>
  <c r="I235" i="10"/>
  <c r="J235" i="10"/>
  <c r="K235" i="10"/>
  <c r="L235" i="10"/>
  <c r="M235" i="10"/>
  <c r="N235" i="10"/>
  <c r="O235" i="10"/>
  <c r="B236" i="10"/>
  <c r="C236" i="10"/>
  <c r="D236" i="10"/>
  <c r="F236" i="10"/>
  <c r="G236" i="10"/>
  <c r="H236" i="10"/>
  <c r="I236" i="10"/>
  <c r="J236" i="10"/>
  <c r="K236" i="10"/>
  <c r="L236" i="10"/>
  <c r="M236" i="10"/>
  <c r="N236" i="10"/>
  <c r="O236" i="10"/>
  <c r="B237" i="10"/>
  <c r="C237" i="10"/>
  <c r="D237" i="10"/>
  <c r="F237" i="10"/>
  <c r="G237" i="10"/>
  <c r="H237" i="10"/>
  <c r="I237" i="10"/>
  <c r="J237" i="10"/>
  <c r="K237" i="10"/>
  <c r="L237" i="10"/>
  <c r="M237" i="10"/>
  <c r="N237" i="10"/>
  <c r="O237" i="10"/>
  <c r="B238" i="10"/>
  <c r="C238" i="10"/>
  <c r="D238" i="10"/>
  <c r="F238" i="10"/>
  <c r="G238" i="10"/>
  <c r="H238" i="10"/>
  <c r="I238" i="10"/>
  <c r="J238" i="10"/>
  <c r="K238" i="10"/>
  <c r="L238" i="10"/>
  <c r="M238" i="10"/>
  <c r="N238" i="10"/>
  <c r="O238" i="10"/>
  <c r="B239" i="10"/>
  <c r="C239" i="10"/>
  <c r="D239" i="10"/>
  <c r="F239" i="10"/>
  <c r="G239" i="10"/>
  <c r="H239" i="10"/>
  <c r="I239" i="10"/>
  <c r="J239" i="10"/>
  <c r="K239" i="10"/>
  <c r="L239" i="10"/>
  <c r="M239" i="10"/>
  <c r="N239" i="10"/>
  <c r="O239" i="10"/>
  <c r="B240" i="10"/>
  <c r="C240" i="10"/>
  <c r="D240" i="10"/>
  <c r="F240" i="10"/>
  <c r="G240" i="10"/>
  <c r="H240" i="10"/>
  <c r="I240" i="10"/>
  <c r="J240" i="10"/>
  <c r="K240" i="10"/>
  <c r="L240" i="10"/>
  <c r="M240" i="10"/>
  <c r="N240" i="10"/>
  <c r="O240" i="10"/>
  <c r="B241" i="10"/>
  <c r="C241" i="10"/>
  <c r="D241" i="10"/>
  <c r="F241" i="10"/>
  <c r="G241" i="10"/>
  <c r="H241" i="10"/>
  <c r="I241" i="10"/>
  <c r="J241" i="10"/>
  <c r="K241" i="10"/>
  <c r="L241" i="10"/>
  <c r="M241" i="10"/>
  <c r="N241" i="10"/>
  <c r="O241" i="10"/>
  <c r="B242" i="10"/>
  <c r="C242" i="10"/>
  <c r="D242" i="10"/>
  <c r="F242" i="10"/>
  <c r="G242" i="10"/>
  <c r="H242" i="10"/>
  <c r="I242" i="10"/>
  <c r="J242" i="10"/>
  <c r="K242" i="10"/>
  <c r="L242" i="10"/>
  <c r="M242" i="10"/>
  <c r="N242" i="10"/>
  <c r="O242" i="10"/>
  <c r="B243" i="10"/>
  <c r="C243" i="10"/>
  <c r="D243" i="10"/>
  <c r="F243" i="10"/>
  <c r="G243" i="10"/>
  <c r="H243" i="10"/>
  <c r="I243" i="10"/>
  <c r="J243" i="10"/>
  <c r="K243" i="10"/>
  <c r="L243" i="10"/>
  <c r="M243" i="10"/>
  <c r="N243" i="10"/>
  <c r="O243" i="10"/>
  <c r="B244" i="10"/>
  <c r="C244" i="10"/>
  <c r="D244" i="10"/>
  <c r="F244" i="10"/>
  <c r="G244" i="10"/>
  <c r="H244" i="10"/>
  <c r="I244" i="10"/>
  <c r="J244" i="10"/>
  <c r="K244" i="10"/>
  <c r="L244" i="10"/>
  <c r="M244" i="10"/>
  <c r="N244" i="10"/>
  <c r="O244" i="10"/>
  <c r="B245" i="10"/>
  <c r="C245" i="10"/>
  <c r="D245" i="10"/>
  <c r="F245" i="10"/>
  <c r="G245" i="10"/>
  <c r="H245" i="10"/>
  <c r="I245" i="10"/>
  <c r="J245" i="10"/>
  <c r="K245" i="10"/>
  <c r="L245" i="10"/>
  <c r="M245" i="10"/>
  <c r="N245" i="10"/>
  <c r="O245" i="10"/>
  <c r="B246" i="10"/>
  <c r="C246" i="10"/>
  <c r="D246" i="10"/>
  <c r="F246" i="10"/>
  <c r="G246" i="10"/>
  <c r="H246" i="10"/>
  <c r="I246" i="10"/>
  <c r="J246" i="10"/>
  <c r="K246" i="10"/>
  <c r="L246" i="10"/>
  <c r="M246" i="10"/>
  <c r="N246" i="10"/>
  <c r="O246" i="10"/>
  <c r="B247" i="10"/>
  <c r="C247" i="10"/>
  <c r="D247" i="10"/>
  <c r="F247" i="10"/>
  <c r="G247" i="10"/>
  <c r="H247" i="10"/>
  <c r="I247" i="10"/>
  <c r="J247" i="10"/>
  <c r="K247" i="10"/>
  <c r="L247" i="10"/>
  <c r="M247" i="10"/>
  <c r="N247" i="10"/>
  <c r="O247" i="10"/>
  <c r="B248" i="10"/>
  <c r="C248" i="10"/>
  <c r="D248" i="10"/>
  <c r="F248" i="10"/>
  <c r="G248" i="10"/>
  <c r="H248" i="10"/>
  <c r="I248" i="10"/>
  <c r="J248" i="10"/>
  <c r="K248" i="10"/>
  <c r="L248" i="10"/>
  <c r="M248" i="10"/>
  <c r="N248" i="10"/>
  <c r="O248" i="10"/>
  <c r="B249" i="10"/>
  <c r="C249" i="10"/>
  <c r="D249" i="10"/>
  <c r="F249" i="10"/>
  <c r="G249" i="10"/>
  <c r="H249" i="10"/>
  <c r="I249" i="10"/>
  <c r="J249" i="10"/>
  <c r="K249" i="10"/>
  <c r="L249" i="10"/>
  <c r="M249" i="10"/>
  <c r="N249" i="10"/>
  <c r="O249" i="10"/>
  <c r="B250" i="10"/>
  <c r="C250" i="10"/>
  <c r="D250" i="10"/>
  <c r="F250" i="10"/>
  <c r="G250" i="10"/>
  <c r="H250" i="10"/>
  <c r="I250" i="10"/>
  <c r="J250" i="10"/>
  <c r="K250" i="10"/>
  <c r="L250" i="10"/>
  <c r="M250" i="10"/>
  <c r="N250" i="10"/>
  <c r="O250" i="10"/>
  <c r="B251" i="10"/>
  <c r="C251" i="10"/>
  <c r="D251" i="10"/>
  <c r="F251" i="10"/>
  <c r="G251" i="10"/>
  <c r="H251" i="10"/>
  <c r="I251" i="10"/>
  <c r="J251" i="10"/>
  <c r="K251" i="10"/>
  <c r="L251" i="10"/>
  <c r="M251" i="10"/>
  <c r="N251" i="10"/>
  <c r="O251" i="10"/>
  <c r="B252" i="10"/>
  <c r="C252" i="10"/>
  <c r="D252" i="10"/>
  <c r="F252" i="10"/>
  <c r="G252" i="10"/>
  <c r="H252" i="10"/>
  <c r="I252" i="10"/>
  <c r="J252" i="10"/>
  <c r="K252" i="10"/>
  <c r="L252" i="10"/>
  <c r="M252" i="10"/>
  <c r="N252" i="10"/>
  <c r="O252" i="10"/>
  <c r="B253" i="10"/>
  <c r="C253" i="10"/>
  <c r="D253" i="10"/>
  <c r="F253" i="10"/>
  <c r="G253" i="10"/>
  <c r="H253" i="10"/>
  <c r="I253" i="10"/>
  <c r="J253" i="10"/>
  <c r="K253" i="10"/>
  <c r="L253" i="10"/>
  <c r="M253" i="10"/>
  <c r="N253" i="10"/>
  <c r="O253" i="10"/>
  <c r="B254" i="10"/>
  <c r="C254" i="10"/>
  <c r="D254" i="10"/>
  <c r="F254" i="10"/>
  <c r="G254" i="10"/>
  <c r="H254" i="10"/>
  <c r="I254" i="10"/>
  <c r="J254" i="10"/>
  <c r="K254" i="10"/>
  <c r="L254" i="10"/>
  <c r="M254" i="10"/>
  <c r="N254" i="10"/>
  <c r="O254" i="10"/>
  <c r="B255" i="10"/>
  <c r="C255" i="10"/>
  <c r="D255" i="10"/>
  <c r="F255" i="10"/>
  <c r="G255" i="10"/>
  <c r="H255" i="10"/>
  <c r="I255" i="10"/>
  <c r="J255" i="10"/>
  <c r="K255" i="10"/>
  <c r="L255" i="10"/>
  <c r="M255" i="10"/>
  <c r="N255" i="10"/>
  <c r="O255" i="10"/>
  <c r="B256" i="10"/>
  <c r="C256" i="10"/>
  <c r="D256" i="10"/>
  <c r="F256" i="10"/>
  <c r="G256" i="10"/>
  <c r="H256" i="10"/>
  <c r="I256" i="10"/>
  <c r="J256" i="10"/>
  <c r="K256" i="10"/>
  <c r="L256" i="10"/>
  <c r="M256" i="10"/>
  <c r="N256" i="10"/>
  <c r="O256" i="10"/>
  <c r="B257" i="10"/>
  <c r="C257" i="10"/>
  <c r="D257" i="10"/>
  <c r="F257" i="10"/>
  <c r="G257" i="10"/>
  <c r="H257" i="10"/>
  <c r="I257" i="10"/>
  <c r="J257" i="10"/>
  <c r="K257" i="10"/>
  <c r="L257" i="10"/>
  <c r="M257" i="10"/>
  <c r="N257" i="10"/>
  <c r="O257" i="10"/>
  <c r="B258" i="10"/>
  <c r="C258" i="10"/>
  <c r="D258" i="10"/>
  <c r="F258" i="10"/>
  <c r="G258" i="10"/>
  <c r="H258" i="10"/>
  <c r="I258" i="10"/>
  <c r="J258" i="10"/>
  <c r="K258" i="10"/>
  <c r="L258" i="10"/>
  <c r="M258" i="10"/>
  <c r="N258" i="10"/>
  <c r="O258" i="10"/>
  <c r="B259" i="10"/>
  <c r="C259" i="10"/>
  <c r="D259" i="10"/>
  <c r="F259" i="10"/>
  <c r="G259" i="10"/>
  <c r="H259" i="10"/>
  <c r="I259" i="10"/>
  <c r="J259" i="10"/>
  <c r="K259" i="10"/>
  <c r="L259" i="10"/>
  <c r="M259" i="10"/>
  <c r="N259" i="10"/>
  <c r="O259" i="10"/>
  <c r="B260" i="10"/>
  <c r="C260" i="10"/>
  <c r="D260" i="10"/>
  <c r="F260" i="10"/>
  <c r="G260" i="10"/>
  <c r="H260" i="10"/>
  <c r="I260" i="10"/>
  <c r="J260" i="10"/>
  <c r="K260" i="10"/>
  <c r="L260" i="10"/>
  <c r="M260" i="10"/>
  <c r="N260" i="10"/>
  <c r="O260" i="10"/>
  <c r="B261" i="10"/>
  <c r="C261" i="10"/>
  <c r="D261" i="10"/>
  <c r="F261" i="10"/>
  <c r="G261" i="10"/>
  <c r="H261" i="10"/>
  <c r="I261" i="10"/>
  <c r="J261" i="10"/>
  <c r="K261" i="10"/>
  <c r="L261" i="10"/>
  <c r="M261" i="10"/>
  <c r="N261" i="10"/>
  <c r="O261" i="10"/>
  <c r="B262" i="10"/>
  <c r="C262" i="10"/>
  <c r="D262" i="10"/>
  <c r="F262" i="10"/>
  <c r="G262" i="10"/>
  <c r="H262" i="10"/>
  <c r="I262" i="10"/>
  <c r="J262" i="10"/>
  <c r="K262" i="10"/>
  <c r="L262" i="10"/>
  <c r="M262" i="10"/>
  <c r="N262" i="10"/>
  <c r="O262" i="10"/>
  <c r="B263" i="10"/>
  <c r="C263" i="10"/>
  <c r="D263" i="10"/>
  <c r="F263" i="10"/>
  <c r="G263" i="10"/>
  <c r="H263" i="10"/>
  <c r="I263" i="10"/>
  <c r="J263" i="10"/>
  <c r="K263" i="10"/>
  <c r="L263" i="10"/>
  <c r="M263" i="10"/>
  <c r="N263" i="10"/>
  <c r="O263" i="10"/>
  <c r="B264" i="10"/>
  <c r="C264" i="10"/>
  <c r="D264" i="10"/>
  <c r="F264" i="10"/>
  <c r="G264" i="10"/>
  <c r="H264" i="10"/>
  <c r="I264" i="10"/>
  <c r="J264" i="10"/>
  <c r="K264" i="10"/>
  <c r="L264" i="10"/>
  <c r="M264" i="10"/>
  <c r="N264" i="10"/>
  <c r="O264" i="10"/>
  <c r="B265" i="10"/>
  <c r="C265" i="10"/>
  <c r="D265" i="10"/>
  <c r="F265" i="10"/>
  <c r="G265" i="10"/>
  <c r="H265" i="10"/>
  <c r="I265" i="10"/>
  <c r="J265" i="10"/>
  <c r="K265" i="10"/>
  <c r="L265" i="10"/>
  <c r="M265" i="10"/>
  <c r="N265" i="10"/>
  <c r="O265" i="10"/>
  <c r="B266" i="10"/>
  <c r="C266" i="10"/>
  <c r="D266" i="10"/>
  <c r="F266" i="10"/>
  <c r="G266" i="10"/>
  <c r="H266" i="10"/>
  <c r="I266" i="10"/>
  <c r="J266" i="10"/>
  <c r="K266" i="10"/>
  <c r="L266" i="10"/>
  <c r="M266" i="10"/>
  <c r="N266" i="10"/>
  <c r="O266" i="10"/>
  <c r="B267" i="10"/>
  <c r="C267" i="10"/>
  <c r="D267" i="10"/>
  <c r="F267" i="10"/>
  <c r="G267" i="10"/>
  <c r="H267" i="10"/>
  <c r="I267" i="10"/>
  <c r="J267" i="10"/>
  <c r="K267" i="10"/>
  <c r="L267" i="10"/>
  <c r="M267" i="10"/>
  <c r="N267" i="10"/>
  <c r="O267" i="10"/>
  <c r="B268" i="10"/>
  <c r="C268" i="10"/>
  <c r="D268" i="10"/>
  <c r="F268" i="10"/>
  <c r="G268" i="10"/>
  <c r="H268" i="10"/>
  <c r="I268" i="10"/>
  <c r="J268" i="10"/>
  <c r="K268" i="10"/>
  <c r="L268" i="10"/>
  <c r="M268" i="10"/>
  <c r="N268" i="10"/>
  <c r="O268" i="10"/>
  <c r="B269" i="10"/>
  <c r="C269" i="10"/>
  <c r="D269" i="10"/>
  <c r="F269" i="10"/>
  <c r="G269" i="10"/>
  <c r="H269" i="10"/>
  <c r="I269" i="10"/>
  <c r="J269" i="10"/>
  <c r="K269" i="10"/>
  <c r="L269" i="10"/>
  <c r="M269" i="10"/>
  <c r="N269" i="10"/>
  <c r="O269" i="10"/>
  <c r="B270" i="10"/>
  <c r="C270" i="10"/>
  <c r="D270" i="10"/>
  <c r="F270" i="10"/>
  <c r="G270" i="10"/>
  <c r="H270" i="10"/>
  <c r="I270" i="10"/>
  <c r="J270" i="10"/>
  <c r="K270" i="10"/>
  <c r="L270" i="10"/>
  <c r="M270" i="10"/>
  <c r="N270" i="10"/>
  <c r="O270" i="10"/>
  <c r="B271" i="10"/>
  <c r="C271" i="10"/>
  <c r="D271" i="10"/>
  <c r="F271" i="10"/>
  <c r="G271" i="10"/>
  <c r="H271" i="10"/>
  <c r="I271" i="10"/>
  <c r="J271" i="10"/>
  <c r="K271" i="10"/>
  <c r="L271" i="10"/>
  <c r="M271" i="10"/>
  <c r="N271" i="10"/>
  <c r="O271" i="10"/>
  <c r="B272" i="10"/>
  <c r="C272" i="10"/>
  <c r="D272" i="10"/>
  <c r="F272" i="10"/>
  <c r="G272" i="10"/>
  <c r="H272" i="10"/>
  <c r="I272" i="10"/>
  <c r="J272" i="10"/>
  <c r="K272" i="10"/>
  <c r="L272" i="10"/>
  <c r="M272" i="10"/>
  <c r="N272" i="10"/>
  <c r="O272" i="10"/>
  <c r="B273" i="10"/>
  <c r="C273" i="10"/>
  <c r="D273" i="10"/>
  <c r="F273" i="10"/>
  <c r="G273" i="10"/>
  <c r="H273" i="10"/>
  <c r="I273" i="10"/>
  <c r="J273" i="10"/>
  <c r="K273" i="10"/>
  <c r="L273" i="10"/>
  <c r="M273" i="10"/>
  <c r="N273" i="10"/>
  <c r="O273" i="10"/>
  <c r="B274" i="10"/>
  <c r="C274" i="10"/>
  <c r="D274" i="10"/>
  <c r="F274" i="10"/>
  <c r="G274" i="10"/>
  <c r="H274" i="10"/>
  <c r="I274" i="10"/>
  <c r="J274" i="10"/>
  <c r="K274" i="10"/>
  <c r="L274" i="10"/>
  <c r="M274" i="10"/>
  <c r="N274" i="10"/>
  <c r="O274" i="10"/>
  <c r="B275" i="10"/>
  <c r="C275" i="10"/>
  <c r="D275" i="10"/>
  <c r="F275" i="10"/>
  <c r="G275" i="10"/>
  <c r="H275" i="10"/>
  <c r="I275" i="10"/>
  <c r="J275" i="10"/>
  <c r="K275" i="10"/>
  <c r="L275" i="10"/>
  <c r="M275" i="10"/>
  <c r="N275" i="10"/>
  <c r="O275" i="10"/>
  <c r="B276" i="10"/>
  <c r="C276" i="10"/>
  <c r="D276" i="10"/>
  <c r="F276" i="10"/>
  <c r="G276" i="10"/>
  <c r="H276" i="10"/>
  <c r="I276" i="10"/>
  <c r="J276" i="10"/>
  <c r="K276" i="10"/>
  <c r="L276" i="10"/>
  <c r="M276" i="10"/>
  <c r="N276" i="10"/>
  <c r="O276" i="10"/>
  <c r="B277" i="10"/>
  <c r="C277" i="10"/>
  <c r="D277" i="10"/>
  <c r="F277" i="10"/>
  <c r="G277" i="10"/>
  <c r="H277" i="10"/>
  <c r="I277" i="10"/>
  <c r="J277" i="10"/>
  <c r="K277" i="10"/>
  <c r="L277" i="10"/>
  <c r="M277" i="10"/>
  <c r="N277" i="10"/>
  <c r="O277" i="10"/>
  <c r="B278" i="10"/>
  <c r="C278" i="10"/>
  <c r="D278" i="10"/>
  <c r="F278" i="10"/>
  <c r="G278" i="10"/>
  <c r="H278" i="10"/>
  <c r="I278" i="10"/>
  <c r="J278" i="10"/>
  <c r="K278" i="10"/>
  <c r="L278" i="10"/>
  <c r="M278" i="10"/>
  <c r="N278" i="10"/>
  <c r="O278" i="10"/>
  <c r="B279" i="10"/>
  <c r="C279" i="10"/>
  <c r="D279" i="10"/>
  <c r="F279" i="10"/>
  <c r="G279" i="10"/>
  <c r="H279" i="10"/>
  <c r="I279" i="10"/>
  <c r="J279" i="10"/>
  <c r="K279" i="10"/>
  <c r="L279" i="10"/>
  <c r="M279" i="10"/>
  <c r="N279" i="10"/>
  <c r="O279" i="10"/>
  <c r="B280" i="10"/>
  <c r="C280" i="10"/>
  <c r="D280" i="10"/>
  <c r="F280" i="10"/>
  <c r="G280" i="10"/>
  <c r="H280" i="10"/>
  <c r="I280" i="10"/>
  <c r="J280" i="10"/>
  <c r="K280" i="10"/>
  <c r="L280" i="10"/>
  <c r="M280" i="10"/>
  <c r="N280" i="10"/>
  <c r="O280" i="10"/>
  <c r="B281" i="10"/>
  <c r="C281" i="10"/>
  <c r="D281" i="10"/>
  <c r="F281" i="10"/>
  <c r="G281" i="10"/>
  <c r="H281" i="10"/>
  <c r="I281" i="10"/>
  <c r="J281" i="10"/>
  <c r="K281" i="10"/>
  <c r="L281" i="10"/>
  <c r="M281" i="10"/>
  <c r="N281" i="10"/>
  <c r="O281" i="10"/>
  <c r="B282" i="10"/>
  <c r="C282" i="10"/>
  <c r="D282" i="10"/>
  <c r="F282" i="10"/>
  <c r="G282" i="10"/>
  <c r="H282" i="10"/>
  <c r="I282" i="10"/>
  <c r="J282" i="10"/>
  <c r="K282" i="10"/>
  <c r="L282" i="10"/>
  <c r="M282" i="10"/>
  <c r="N282" i="10"/>
  <c r="O282" i="10"/>
  <c r="B283" i="10"/>
  <c r="C283" i="10"/>
  <c r="D283" i="10"/>
  <c r="F283" i="10"/>
  <c r="G283" i="10"/>
  <c r="H283" i="10"/>
  <c r="I283" i="10"/>
  <c r="J283" i="10"/>
  <c r="K283" i="10"/>
  <c r="L283" i="10"/>
  <c r="M283" i="10"/>
  <c r="N283" i="10"/>
  <c r="O283" i="10"/>
  <c r="B284" i="10"/>
  <c r="C284" i="10"/>
  <c r="D284" i="10"/>
  <c r="F284" i="10"/>
  <c r="G284" i="10"/>
  <c r="H284" i="10"/>
  <c r="I284" i="10"/>
  <c r="J284" i="10"/>
  <c r="K284" i="10"/>
  <c r="L284" i="10"/>
  <c r="M284" i="10"/>
  <c r="N284" i="10"/>
  <c r="O284" i="10"/>
  <c r="B285" i="10"/>
  <c r="C285" i="10"/>
  <c r="D285" i="10"/>
  <c r="F285" i="10"/>
  <c r="G285" i="10"/>
  <c r="H285" i="10"/>
  <c r="I285" i="10"/>
  <c r="J285" i="10"/>
  <c r="K285" i="10"/>
  <c r="L285" i="10"/>
  <c r="M285" i="10"/>
  <c r="N285" i="10"/>
  <c r="O285" i="10"/>
  <c r="B286" i="10"/>
  <c r="C286" i="10"/>
  <c r="D286" i="10"/>
  <c r="F286" i="10"/>
  <c r="G286" i="10"/>
  <c r="H286" i="10"/>
  <c r="I286" i="10"/>
  <c r="J286" i="10"/>
  <c r="K286" i="10"/>
  <c r="L286" i="10"/>
  <c r="M286" i="10"/>
  <c r="N286" i="10"/>
  <c r="O286" i="10"/>
  <c r="B287" i="10"/>
  <c r="C287" i="10"/>
  <c r="D287" i="10"/>
  <c r="F287" i="10"/>
  <c r="G287" i="10"/>
  <c r="H287" i="10"/>
  <c r="I287" i="10"/>
  <c r="J287" i="10"/>
  <c r="K287" i="10"/>
  <c r="L287" i="10"/>
  <c r="M287" i="10"/>
  <c r="N287" i="10"/>
  <c r="O287" i="10"/>
  <c r="B288" i="10"/>
  <c r="C288" i="10"/>
  <c r="D288" i="10"/>
  <c r="F288" i="10"/>
  <c r="G288" i="10"/>
  <c r="H288" i="10"/>
  <c r="I288" i="10"/>
  <c r="J288" i="10"/>
  <c r="K288" i="10"/>
  <c r="L288" i="10"/>
  <c r="M288" i="10"/>
  <c r="N288" i="10"/>
  <c r="O288" i="10"/>
  <c r="B289" i="10"/>
  <c r="C289" i="10"/>
  <c r="D289" i="10"/>
  <c r="F289" i="10"/>
  <c r="G289" i="10"/>
  <c r="H289" i="10"/>
  <c r="I289" i="10"/>
  <c r="J289" i="10"/>
  <c r="K289" i="10"/>
  <c r="L289" i="10"/>
  <c r="M289" i="10"/>
  <c r="N289" i="10"/>
  <c r="O289" i="10"/>
  <c r="B290" i="10"/>
  <c r="C290" i="10"/>
  <c r="D290" i="10"/>
  <c r="F290" i="10"/>
  <c r="G290" i="10"/>
  <c r="H290" i="10"/>
  <c r="I290" i="10"/>
  <c r="J290" i="10"/>
  <c r="K290" i="10"/>
  <c r="L290" i="10"/>
  <c r="M290" i="10"/>
  <c r="N290" i="10"/>
  <c r="O290" i="10"/>
  <c r="B291" i="10"/>
  <c r="C291" i="10"/>
  <c r="D291" i="10"/>
  <c r="F291" i="10"/>
  <c r="G291" i="10"/>
  <c r="H291" i="10"/>
  <c r="I291" i="10"/>
  <c r="J291" i="10"/>
  <c r="K291" i="10"/>
  <c r="L291" i="10"/>
  <c r="M291" i="10"/>
  <c r="N291" i="10"/>
  <c r="O291" i="10"/>
  <c r="B292" i="10"/>
  <c r="C292" i="10"/>
  <c r="D292" i="10"/>
  <c r="F292" i="10"/>
  <c r="G292" i="10"/>
  <c r="H292" i="10"/>
  <c r="I292" i="10"/>
  <c r="J292" i="10"/>
  <c r="K292" i="10"/>
  <c r="L292" i="10"/>
  <c r="M292" i="10"/>
  <c r="N292" i="10"/>
  <c r="O292" i="10"/>
  <c r="B293" i="10"/>
  <c r="C293" i="10"/>
  <c r="D293" i="10"/>
  <c r="F293" i="10"/>
  <c r="G293" i="10"/>
  <c r="H293" i="10"/>
  <c r="I293" i="10"/>
  <c r="J293" i="10"/>
  <c r="K293" i="10"/>
  <c r="L293" i="10"/>
  <c r="M293" i="10"/>
  <c r="N293" i="10"/>
  <c r="O293" i="10"/>
  <c r="B294" i="10"/>
  <c r="C294" i="10"/>
  <c r="D294" i="10"/>
  <c r="F294" i="10"/>
  <c r="G294" i="10"/>
  <c r="H294" i="10"/>
  <c r="I294" i="10"/>
  <c r="J294" i="10"/>
  <c r="K294" i="10"/>
  <c r="L294" i="10"/>
  <c r="M294" i="10"/>
  <c r="N294" i="10"/>
  <c r="O294" i="10"/>
  <c r="B295" i="10"/>
  <c r="C295" i="10"/>
  <c r="D295" i="10"/>
  <c r="F295" i="10"/>
  <c r="G295" i="10"/>
  <c r="H295" i="10"/>
  <c r="I295" i="10"/>
  <c r="J295" i="10"/>
  <c r="K295" i="10"/>
  <c r="L295" i="10"/>
  <c r="M295" i="10"/>
  <c r="N295" i="10"/>
  <c r="O295" i="10"/>
  <c r="B296" i="10"/>
  <c r="C296" i="10"/>
  <c r="D296" i="10"/>
  <c r="F296" i="10"/>
  <c r="G296" i="10"/>
  <c r="H296" i="10"/>
  <c r="I296" i="10"/>
  <c r="J296" i="10"/>
  <c r="K296" i="10"/>
  <c r="L296" i="10"/>
  <c r="M296" i="10"/>
  <c r="N296" i="10"/>
  <c r="O296" i="10"/>
  <c r="B297" i="10"/>
  <c r="C297" i="10"/>
  <c r="D297" i="10"/>
  <c r="F297" i="10"/>
  <c r="G297" i="10"/>
  <c r="H297" i="10"/>
  <c r="I297" i="10"/>
  <c r="J297" i="10"/>
  <c r="K297" i="10"/>
  <c r="L297" i="10"/>
  <c r="M297" i="10"/>
  <c r="N297" i="10"/>
  <c r="O297" i="10"/>
  <c r="B298" i="10"/>
  <c r="C298" i="10"/>
  <c r="D298" i="10"/>
  <c r="F298" i="10"/>
  <c r="G298" i="10"/>
  <c r="H298" i="10"/>
  <c r="I298" i="10"/>
  <c r="J298" i="10"/>
  <c r="K298" i="10"/>
  <c r="L298" i="10"/>
  <c r="M298" i="10"/>
  <c r="N298" i="10"/>
  <c r="O298" i="10"/>
  <c r="B299" i="10"/>
  <c r="C299" i="10"/>
  <c r="D299" i="10"/>
  <c r="F299" i="10"/>
  <c r="G299" i="10"/>
  <c r="H299" i="10"/>
  <c r="I299" i="10"/>
  <c r="J299" i="10"/>
  <c r="K299" i="10"/>
  <c r="L299" i="10"/>
  <c r="M299" i="10"/>
  <c r="N299" i="10"/>
  <c r="O299" i="10"/>
  <c r="B300" i="10"/>
  <c r="C300" i="10"/>
  <c r="D300" i="10"/>
  <c r="F300" i="10"/>
  <c r="G300" i="10"/>
  <c r="H300" i="10"/>
  <c r="I300" i="10"/>
  <c r="J300" i="10"/>
  <c r="K300" i="10"/>
  <c r="L300" i="10"/>
  <c r="M300" i="10"/>
  <c r="N300" i="10"/>
  <c r="O300" i="10"/>
  <c r="B301" i="10"/>
  <c r="C301" i="10"/>
  <c r="D301" i="10"/>
  <c r="F301" i="10"/>
  <c r="G301" i="10"/>
  <c r="H301" i="10"/>
  <c r="I301" i="10"/>
  <c r="J301" i="10"/>
  <c r="K301" i="10"/>
  <c r="L301" i="10"/>
  <c r="M301" i="10"/>
  <c r="N301" i="10"/>
  <c r="O301" i="10"/>
  <c r="B302" i="10"/>
  <c r="C302" i="10"/>
  <c r="D302" i="10"/>
  <c r="F302" i="10"/>
  <c r="G302" i="10"/>
  <c r="H302" i="10"/>
  <c r="I302" i="10"/>
  <c r="J302" i="10"/>
  <c r="K302" i="10"/>
  <c r="L302" i="10"/>
  <c r="M302" i="10"/>
  <c r="N302" i="10"/>
  <c r="O302" i="10"/>
  <c r="B303" i="10"/>
  <c r="C303" i="10"/>
  <c r="D303" i="10"/>
  <c r="F303" i="10"/>
  <c r="G303" i="10"/>
  <c r="H303" i="10"/>
  <c r="I303" i="10"/>
  <c r="J303" i="10"/>
  <c r="K303" i="10"/>
  <c r="L303" i="10"/>
  <c r="M303" i="10"/>
  <c r="N303" i="10"/>
  <c r="O303" i="10"/>
  <c r="B304" i="10"/>
  <c r="C304" i="10"/>
  <c r="D304" i="10"/>
  <c r="F304" i="10"/>
  <c r="G304" i="10"/>
  <c r="H304" i="10"/>
  <c r="I304" i="10"/>
  <c r="J304" i="10"/>
  <c r="K304" i="10"/>
  <c r="L304" i="10"/>
  <c r="M304" i="10"/>
  <c r="N304" i="10"/>
  <c r="O304" i="10"/>
  <c r="B305" i="10"/>
  <c r="C305" i="10"/>
  <c r="D305" i="10"/>
  <c r="F305" i="10"/>
  <c r="G305" i="10"/>
  <c r="H305" i="10"/>
  <c r="I305" i="10"/>
  <c r="J305" i="10"/>
  <c r="K305" i="10"/>
  <c r="L305" i="10"/>
  <c r="M305" i="10"/>
  <c r="N305" i="10"/>
  <c r="O305" i="10"/>
  <c r="B306" i="10"/>
  <c r="C306" i="10"/>
  <c r="D306" i="10"/>
  <c r="F306" i="10"/>
  <c r="G306" i="10"/>
  <c r="H306" i="10"/>
  <c r="I306" i="10"/>
  <c r="J306" i="10"/>
  <c r="K306" i="10"/>
  <c r="L306" i="10"/>
  <c r="M306" i="10"/>
  <c r="N306" i="10"/>
  <c r="O306" i="10"/>
  <c r="B307" i="10"/>
  <c r="C307" i="10"/>
  <c r="D307" i="10"/>
  <c r="F307" i="10"/>
  <c r="G307" i="10"/>
  <c r="H307" i="10"/>
  <c r="I307" i="10"/>
  <c r="J307" i="10"/>
  <c r="K307" i="10"/>
  <c r="L307" i="10"/>
  <c r="M307" i="10"/>
  <c r="N307" i="10"/>
  <c r="O307" i="10"/>
  <c r="B308" i="10"/>
  <c r="C308" i="10"/>
  <c r="D308" i="10"/>
  <c r="F308" i="10"/>
  <c r="G308" i="10"/>
  <c r="H308" i="10"/>
  <c r="I308" i="10"/>
  <c r="J308" i="10"/>
  <c r="K308" i="10"/>
  <c r="L308" i="10"/>
  <c r="M308" i="10"/>
  <c r="N308" i="10"/>
  <c r="O308" i="10"/>
  <c r="B309" i="10"/>
  <c r="C309" i="10"/>
  <c r="D309" i="10"/>
  <c r="F309" i="10"/>
  <c r="G309" i="10"/>
  <c r="H309" i="10"/>
  <c r="I309" i="10"/>
  <c r="J309" i="10"/>
  <c r="K309" i="10"/>
  <c r="L309" i="10"/>
  <c r="M309" i="10"/>
  <c r="N309" i="10"/>
  <c r="O309" i="10"/>
  <c r="B310" i="10"/>
  <c r="C310" i="10"/>
  <c r="D310" i="10"/>
  <c r="F310" i="10"/>
  <c r="G310" i="10"/>
  <c r="H310" i="10"/>
  <c r="I310" i="10"/>
  <c r="J310" i="10"/>
  <c r="K310" i="10"/>
  <c r="L310" i="10"/>
  <c r="M310" i="10"/>
  <c r="N310" i="10"/>
  <c r="O310" i="10"/>
  <c r="B311" i="10"/>
  <c r="C311" i="10"/>
  <c r="D311" i="10"/>
  <c r="F311" i="10"/>
  <c r="G311" i="10"/>
  <c r="H311" i="10"/>
  <c r="I311" i="10"/>
  <c r="J311" i="10"/>
  <c r="K311" i="10"/>
  <c r="L311" i="10"/>
  <c r="M311" i="10"/>
  <c r="N311" i="10"/>
  <c r="O311" i="10"/>
  <c r="B312" i="10"/>
  <c r="C312" i="10"/>
  <c r="D312" i="10"/>
  <c r="F312" i="10"/>
  <c r="G312" i="10"/>
  <c r="H312" i="10"/>
  <c r="I312" i="10"/>
  <c r="J312" i="10"/>
  <c r="K312" i="10"/>
  <c r="L312" i="10"/>
  <c r="M312" i="10"/>
  <c r="N312" i="10"/>
  <c r="O312" i="10"/>
  <c r="B313" i="10"/>
  <c r="C313" i="10"/>
  <c r="D313" i="10"/>
  <c r="F313" i="10"/>
  <c r="G313" i="10"/>
  <c r="H313" i="10"/>
  <c r="I313" i="10"/>
  <c r="J313" i="10"/>
  <c r="K313" i="10"/>
  <c r="L313" i="10"/>
  <c r="M313" i="10"/>
  <c r="N313" i="10"/>
  <c r="O313" i="10"/>
  <c r="B314" i="10"/>
  <c r="C314" i="10"/>
  <c r="D314" i="10"/>
  <c r="F314" i="10"/>
  <c r="G314" i="10"/>
  <c r="H314" i="10"/>
  <c r="I314" i="10"/>
  <c r="J314" i="10"/>
  <c r="K314" i="10"/>
  <c r="L314" i="10"/>
  <c r="M314" i="10"/>
  <c r="N314" i="10"/>
  <c r="O314" i="10"/>
  <c r="B315" i="10"/>
  <c r="C315" i="10"/>
  <c r="D315" i="10"/>
  <c r="F315" i="10"/>
  <c r="G315" i="10"/>
  <c r="H315" i="10"/>
  <c r="I315" i="10"/>
  <c r="J315" i="10"/>
  <c r="K315" i="10"/>
  <c r="L315" i="10"/>
  <c r="M315" i="10"/>
  <c r="N315" i="10"/>
  <c r="O315" i="10"/>
  <c r="B316" i="10"/>
  <c r="C316" i="10"/>
  <c r="D316" i="10"/>
  <c r="F316" i="10"/>
  <c r="G316" i="10"/>
  <c r="H316" i="10"/>
  <c r="I316" i="10"/>
  <c r="J316" i="10"/>
  <c r="K316" i="10"/>
  <c r="L316" i="10"/>
  <c r="M316" i="10"/>
  <c r="N316" i="10"/>
  <c r="O316" i="10"/>
  <c r="B317" i="10"/>
  <c r="C317" i="10"/>
  <c r="D317" i="10"/>
  <c r="F317" i="10"/>
  <c r="G317" i="10"/>
  <c r="H317" i="10"/>
  <c r="I317" i="10"/>
  <c r="J317" i="10"/>
  <c r="K317" i="10"/>
  <c r="L317" i="10"/>
  <c r="M317" i="10"/>
  <c r="N317" i="10"/>
  <c r="O317" i="10"/>
  <c r="B318" i="10"/>
  <c r="C318" i="10"/>
  <c r="D318" i="10"/>
  <c r="F318" i="10"/>
  <c r="G318" i="10"/>
  <c r="H318" i="10"/>
  <c r="I318" i="10"/>
  <c r="J318" i="10"/>
  <c r="K318" i="10"/>
  <c r="L318" i="10"/>
  <c r="M318" i="10"/>
  <c r="N318" i="10"/>
  <c r="O318" i="10"/>
  <c r="B319" i="10"/>
  <c r="C319" i="10"/>
  <c r="D319" i="10"/>
  <c r="F319" i="10"/>
  <c r="G319" i="10"/>
  <c r="H319" i="10"/>
  <c r="I319" i="10"/>
  <c r="J319" i="10"/>
  <c r="K319" i="10"/>
  <c r="L319" i="10"/>
  <c r="M319" i="10"/>
  <c r="N319" i="10"/>
  <c r="O319" i="10"/>
  <c r="B320" i="10"/>
  <c r="C320" i="10"/>
  <c r="D320" i="10"/>
  <c r="F320" i="10"/>
  <c r="G320" i="10"/>
  <c r="H320" i="10"/>
  <c r="I320" i="10"/>
  <c r="J320" i="10"/>
  <c r="K320" i="10"/>
  <c r="L320" i="10"/>
  <c r="M320" i="10"/>
  <c r="N320" i="10"/>
  <c r="O320" i="10"/>
  <c r="B321" i="10"/>
  <c r="C321" i="10"/>
  <c r="D321" i="10"/>
  <c r="F321" i="10"/>
  <c r="G321" i="10"/>
  <c r="H321" i="10"/>
  <c r="I321" i="10"/>
  <c r="J321" i="10"/>
  <c r="K321" i="10"/>
  <c r="L321" i="10"/>
  <c r="M321" i="10"/>
  <c r="N321" i="10"/>
  <c r="O321" i="10"/>
  <c r="B322" i="10"/>
  <c r="C322" i="10"/>
  <c r="D322" i="10"/>
  <c r="F322" i="10"/>
  <c r="G322" i="10"/>
  <c r="H322" i="10"/>
  <c r="I322" i="10"/>
  <c r="J322" i="10"/>
  <c r="K322" i="10"/>
  <c r="L322" i="10"/>
  <c r="M322" i="10"/>
  <c r="N322" i="10"/>
  <c r="O322" i="10"/>
  <c r="B323" i="10"/>
  <c r="C323" i="10"/>
  <c r="D323" i="10"/>
  <c r="F323" i="10"/>
  <c r="G323" i="10"/>
  <c r="H323" i="10"/>
  <c r="I323" i="10"/>
  <c r="J323" i="10"/>
  <c r="K323" i="10"/>
  <c r="L323" i="10"/>
  <c r="M323" i="10"/>
  <c r="N323" i="10"/>
  <c r="O323" i="10"/>
  <c r="B324" i="10"/>
  <c r="C324" i="10"/>
  <c r="D324" i="10"/>
  <c r="F324" i="10"/>
  <c r="G324" i="10"/>
  <c r="H324" i="10"/>
  <c r="I324" i="10"/>
  <c r="J324" i="10"/>
  <c r="K324" i="10"/>
  <c r="L324" i="10"/>
  <c r="M324" i="10"/>
  <c r="N324" i="10"/>
  <c r="O324" i="10"/>
  <c r="B325" i="10"/>
  <c r="C325" i="10"/>
  <c r="D325" i="10"/>
  <c r="F325" i="10"/>
  <c r="G325" i="10"/>
  <c r="H325" i="10"/>
  <c r="I325" i="10"/>
  <c r="J325" i="10"/>
  <c r="K325" i="10"/>
  <c r="L325" i="10"/>
  <c r="M325" i="10"/>
  <c r="N325" i="10"/>
  <c r="O325" i="10"/>
  <c r="B326" i="10"/>
  <c r="C326" i="10"/>
  <c r="D326" i="10"/>
  <c r="F326" i="10"/>
  <c r="G326" i="10"/>
  <c r="H326" i="10"/>
  <c r="I326" i="10"/>
  <c r="J326" i="10"/>
  <c r="K326" i="10"/>
  <c r="L326" i="10"/>
  <c r="M326" i="10"/>
  <c r="N326" i="10"/>
  <c r="O326" i="10"/>
  <c r="B327" i="10"/>
  <c r="C327" i="10"/>
  <c r="D327" i="10"/>
  <c r="F327" i="10"/>
  <c r="G327" i="10"/>
  <c r="H327" i="10"/>
  <c r="I327" i="10"/>
  <c r="J327" i="10"/>
  <c r="K327" i="10"/>
  <c r="L327" i="10"/>
  <c r="M327" i="10"/>
  <c r="N327" i="10"/>
  <c r="O327" i="10"/>
  <c r="B328" i="10"/>
  <c r="C328" i="10"/>
  <c r="D328" i="10"/>
  <c r="F328" i="10"/>
  <c r="G328" i="10"/>
  <c r="H328" i="10"/>
  <c r="I328" i="10"/>
  <c r="J328" i="10"/>
  <c r="K328" i="10"/>
  <c r="L328" i="10"/>
  <c r="M328" i="10"/>
  <c r="N328" i="10"/>
  <c r="O328" i="10"/>
  <c r="B329" i="10"/>
  <c r="C329" i="10"/>
  <c r="D329" i="10"/>
  <c r="F329" i="10"/>
  <c r="G329" i="10"/>
  <c r="H329" i="10"/>
  <c r="I329" i="10"/>
  <c r="J329" i="10"/>
  <c r="K329" i="10"/>
  <c r="L329" i="10"/>
  <c r="M329" i="10"/>
  <c r="N329" i="10"/>
  <c r="O329" i="10"/>
  <c r="B330" i="10"/>
  <c r="C330" i="10"/>
  <c r="D330" i="10"/>
  <c r="F330" i="10"/>
  <c r="G330" i="10"/>
  <c r="H330" i="10"/>
  <c r="I330" i="10"/>
  <c r="J330" i="10"/>
  <c r="K330" i="10"/>
  <c r="L330" i="10"/>
  <c r="M330" i="10"/>
  <c r="N330" i="10"/>
  <c r="O330" i="10"/>
  <c r="B331" i="10"/>
  <c r="C331" i="10"/>
  <c r="D331" i="10"/>
  <c r="F331" i="10"/>
  <c r="G331" i="10"/>
  <c r="H331" i="10"/>
  <c r="I331" i="10"/>
  <c r="J331" i="10"/>
  <c r="K331" i="10"/>
  <c r="L331" i="10"/>
  <c r="M331" i="10"/>
  <c r="N331" i="10"/>
  <c r="O331" i="10"/>
  <c r="B332" i="10"/>
  <c r="C332" i="10"/>
  <c r="D332" i="10"/>
  <c r="F332" i="10"/>
  <c r="G332" i="10"/>
  <c r="H332" i="10"/>
  <c r="I332" i="10"/>
  <c r="J332" i="10"/>
  <c r="K332" i="10"/>
  <c r="L332" i="10"/>
  <c r="M332" i="10"/>
  <c r="N332" i="10"/>
  <c r="O332" i="10"/>
  <c r="B333" i="10"/>
  <c r="C333" i="10"/>
  <c r="D333" i="10"/>
  <c r="F333" i="10"/>
  <c r="G333" i="10"/>
  <c r="H333" i="10"/>
  <c r="I333" i="10"/>
  <c r="J333" i="10"/>
  <c r="K333" i="10"/>
  <c r="L333" i="10"/>
  <c r="M333" i="10"/>
  <c r="N333" i="10"/>
  <c r="O333" i="10"/>
  <c r="B334" i="10"/>
  <c r="C334" i="10"/>
  <c r="D334" i="10"/>
  <c r="F334" i="10"/>
  <c r="G334" i="10"/>
  <c r="H334" i="10"/>
  <c r="I334" i="10"/>
  <c r="J334" i="10"/>
  <c r="K334" i="10"/>
  <c r="L334" i="10"/>
  <c r="M334" i="10"/>
  <c r="N334" i="10"/>
  <c r="O334" i="10"/>
  <c r="B335" i="10"/>
  <c r="C335" i="10"/>
  <c r="D335" i="10"/>
  <c r="F335" i="10"/>
  <c r="G335" i="10"/>
  <c r="H335" i="10"/>
  <c r="I335" i="10"/>
  <c r="J335" i="10"/>
  <c r="K335" i="10"/>
  <c r="L335" i="10"/>
  <c r="M335" i="10"/>
  <c r="N335" i="10"/>
  <c r="O335" i="10"/>
  <c r="B336" i="10"/>
  <c r="C336" i="10"/>
  <c r="D336" i="10"/>
  <c r="F336" i="10"/>
  <c r="G336" i="10"/>
  <c r="H336" i="10"/>
  <c r="I336" i="10"/>
  <c r="J336" i="10"/>
  <c r="K336" i="10"/>
  <c r="L336" i="10"/>
  <c r="M336" i="10"/>
  <c r="N336" i="10"/>
  <c r="O336" i="10"/>
  <c r="B337" i="10"/>
  <c r="C337" i="10"/>
  <c r="D337" i="10"/>
  <c r="F337" i="10"/>
  <c r="G337" i="10"/>
  <c r="H337" i="10"/>
  <c r="I337" i="10"/>
  <c r="J337" i="10"/>
  <c r="K337" i="10"/>
  <c r="L337" i="10"/>
  <c r="M337" i="10"/>
  <c r="N337" i="10"/>
  <c r="O337" i="10"/>
  <c r="B338" i="10"/>
  <c r="C338" i="10"/>
  <c r="D338" i="10"/>
  <c r="F338" i="10"/>
  <c r="G338" i="10"/>
  <c r="H338" i="10"/>
  <c r="I338" i="10"/>
  <c r="J338" i="10"/>
  <c r="K338" i="10"/>
  <c r="L338" i="10"/>
  <c r="M338" i="10"/>
  <c r="N338" i="10"/>
  <c r="O338" i="10"/>
  <c r="B339" i="10"/>
  <c r="C339" i="10"/>
  <c r="D339" i="10"/>
  <c r="F339" i="10"/>
  <c r="G339" i="10"/>
  <c r="H339" i="10"/>
  <c r="I339" i="10"/>
  <c r="J339" i="10"/>
  <c r="K339" i="10"/>
  <c r="L339" i="10"/>
  <c r="M339" i="10"/>
  <c r="N339" i="10"/>
  <c r="O339" i="10"/>
  <c r="B340" i="10"/>
  <c r="C340" i="10"/>
  <c r="D340" i="10"/>
  <c r="F340" i="10"/>
  <c r="G340" i="10"/>
  <c r="H340" i="10"/>
  <c r="I340" i="10"/>
  <c r="J340" i="10"/>
  <c r="K340" i="10"/>
  <c r="L340" i="10"/>
  <c r="M340" i="10"/>
  <c r="N340" i="10"/>
  <c r="O340" i="10"/>
  <c r="B341" i="10"/>
  <c r="C341" i="10"/>
  <c r="D341" i="10"/>
  <c r="F341" i="10"/>
  <c r="G341" i="10"/>
  <c r="H341" i="10"/>
  <c r="I341" i="10"/>
  <c r="J341" i="10"/>
  <c r="K341" i="10"/>
  <c r="L341" i="10"/>
  <c r="M341" i="10"/>
  <c r="N341" i="10"/>
  <c r="O341" i="10"/>
  <c r="B342" i="10"/>
  <c r="C342" i="10"/>
  <c r="D342" i="10"/>
  <c r="F342" i="10"/>
  <c r="G342" i="10"/>
  <c r="H342" i="10"/>
  <c r="I342" i="10"/>
  <c r="J342" i="10"/>
  <c r="K342" i="10"/>
  <c r="L342" i="10"/>
  <c r="M342" i="10"/>
  <c r="N342" i="10"/>
  <c r="O342" i="10"/>
  <c r="B343" i="10"/>
  <c r="C343" i="10"/>
  <c r="D343" i="10"/>
  <c r="F343" i="10"/>
  <c r="G343" i="10"/>
  <c r="H343" i="10"/>
  <c r="I343" i="10"/>
  <c r="J343" i="10"/>
  <c r="K343" i="10"/>
  <c r="L343" i="10"/>
  <c r="M343" i="10"/>
  <c r="N343" i="10"/>
  <c r="O343" i="10"/>
  <c r="B344" i="10"/>
  <c r="C344" i="10"/>
  <c r="D344" i="10"/>
  <c r="F344" i="10"/>
  <c r="G344" i="10"/>
  <c r="H344" i="10"/>
  <c r="I344" i="10"/>
  <c r="J344" i="10"/>
  <c r="K344" i="10"/>
  <c r="L344" i="10"/>
  <c r="M344" i="10"/>
  <c r="N344" i="10"/>
  <c r="O344" i="10"/>
  <c r="B345" i="10"/>
  <c r="C345" i="10"/>
  <c r="D345" i="10"/>
  <c r="F345" i="10"/>
  <c r="G345" i="10"/>
  <c r="H345" i="10"/>
  <c r="I345" i="10"/>
  <c r="J345" i="10"/>
  <c r="K345" i="10"/>
  <c r="L345" i="10"/>
  <c r="M345" i="10"/>
  <c r="N345" i="10"/>
  <c r="O345" i="10"/>
  <c r="B346" i="10"/>
  <c r="C346" i="10"/>
  <c r="D346" i="10"/>
  <c r="F346" i="10"/>
  <c r="G346" i="10"/>
  <c r="H346" i="10"/>
  <c r="I346" i="10"/>
  <c r="J346" i="10"/>
  <c r="K346" i="10"/>
  <c r="L346" i="10"/>
  <c r="M346" i="10"/>
  <c r="N346" i="10"/>
  <c r="O346" i="10"/>
  <c r="B347" i="10"/>
  <c r="C347" i="10"/>
  <c r="D347" i="10"/>
  <c r="F347" i="10"/>
  <c r="G347" i="10"/>
  <c r="H347" i="10"/>
  <c r="I347" i="10"/>
  <c r="J347" i="10"/>
  <c r="K347" i="10"/>
  <c r="L347" i="10"/>
  <c r="M347" i="10"/>
  <c r="N347" i="10"/>
  <c r="O347" i="10"/>
  <c r="B348" i="10"/>
  <c r="C348" i="10"/>
  <c r="D348" i="10"/>
  <c r="F348" i="10"/>
  <c r="G348" i="10"/>
  <c r="H348" i="10"/>
  <c r="I348" i="10"/>
  <c r="J348" i="10"/>
  <c r="K348" i="10"/>
  <c r="L348" i="10"/>
  <c r="M348" i="10"/>
  <c r="N348" i="10"/>
  <c r="O348" i="10"/>
  <c r="B349" i="10"/>
  <c r="C349" i="10"/>
  <c r="D349" i="10"/>
  <c r="F349" i="10"/>
  <c r="G349" i="10"/>
  <c r="H349" i="10"/>
  <c r="I349" i="10"/>
  <c r="J349" i="10"/>
  <c r="K349" i="10"/>
  <c r="L349" i="10"/>
  <c r="M349" i="10"/>
  <c r="N349" i="10"/>
  <c r="O349" i="10"/>
  <c r="B350" i="10"/>
  <c r="C350" i="10"/>
  <c r="D350" i="10"/>
  <c r="F350" i="10"/>
  <c r="G350" i="10"/>
  <c r="H350" i="10"/>
  <c r="I350" i="10"/>
  <c r="J350" i="10"/>
  <c r="K350" i="10"/>
  <c r="L350" i="10"/>
  <c r="M350" i="10"/>
  <c r="N350" i="10"/>
  <c r="O350" i="10"/>
  <c r="B351" i="10"/>
  <c r="C351" i="10"/>
  <c r="D351" i="10"/>
  <c r="F351" i="10"/>
  <c r="G351" i="10"/>
  <c r="H351" i="10"/>
  <c r="I351" i="10"/>
  <c r="J351" i="10"/>
  <c r="K351" i="10"/>
  <c r="L351" i="10"/>
  <c r="M351" i="10"/>
  <c r="N351" i="10"/>
  <c r="O351" i="10"/>
  <c r="B352" i="10"/>
  <c r="C352" i="10"/>
  <c r="D352" i="10"/>
  <c r="F352" i="10"/>
  <c r="G352" i="10"/>
  <c r="H352" i="10"/>
  <c r="I352" i="10"/>
  <c r="J352" i="10"/>
  <c r="K352" i="10"/>
  <c r="L352" i="10"/>
  <c r="M352" i="10"/>
  <c r="N352" i="10"/>
  <c r="O352" i="10"/>
  <c r="B353" i="10"/>
  <c r="C353" i="10"/>
  <c r="D353" i="10"/>
  <c r="F353" i="10"/>
  <c r="G353" i="10"/>
  <c r="H353" i="10"/>
  <c r="I353" i="10"/>
  <c r="J353" i="10"/>
  <c r="K353" i="10"/>
  <c r="L353" i="10"/>
  <c r="M353" i="10"/>
  <c r="N353" i="10"/>
  <c r="O353" i="10"/>
  <c r="B354" i="10"/>
  <c r="C354" i="10"/>
  <c r="D354" i="10"/>
  <c r="F354" i="10"/>
  <c r="G354" i="10"/>
  <c r="H354" i="10"/>
  <c r="I354" i="10"/>
  <c r="J354" i="10"/>
  <c r="K354" i="10"/>
  <c r="L354" i="10"/>
  <c r="M354" i="10"/>
  <c r="N354" i="10"/>
  <c r="O354" i="10"/>
  <c r="B355" i="10"/>
  <c r="C355" i="10"/>
  <c r="D355" i="10"/>
  <c r="F355" i="10"/>
  <c r="G355" i="10"/>
  <c r="H355" i="10"/>
  <c r="I355" i="10"/>
  <c r="J355" i="10"/>
  <c r="K355" i="10"/>
  <c r="L355" i="10"/>
  <c r="M355" i="10"/>
  <c r="N355" i="10"/>
  <c r="O355" i="10"/>
  <c r="B356" i="10"/>
  <c r="C356" i="10"/>
  <c r="D356" i="10"/>
  <c r="F356" i="10"/>
  <c r="G356" i="10"/>
  <c r="H356" i="10"/>
  <c r="I356" i="10"/>
  <c r="J356" i="10"/>
  <c r="K356" i="10"/>
  <c r="L356" i="10"/>
  <c r="M356" i="10"/>
  <c r="N356" i="10"/>
  <c r="O356" i="10"/>
  <c r="B357" i="10"/>
  <c r="C357" i="10"/>
  <c r="D357" i="10"/>
  <c r="F357" i="10"/>
  <c r="G357" i="10"/>
  <c r="H357" i="10"/>
  <c r="I357" i="10"/>
  <c r="J357" i="10"/>
  <c r="K357" i="10"/>
  <c r="L357" i="10"/>
  <c r="M357" i="10"/>
  <c r="N357" i="10"/>
  <c r="O357" i="10"/>
  <c r="B358" i="10"/>
  <c r="C358" i="10"/>
  <c r="D358" i="10"/>
  <c r="F358" i="10"/>
  <c r="G358" i="10"/>
  <c r="H358" i="10"/>
  <c r="I358" i="10"/>
  <c r="J358" i="10"/>
  <c r="K358" i="10"/>
  <c r="L358" i="10"/>
  <c r="M358" i="10"/>
  <c r="N358" i="10"/>
  <c r="O358" i="10"/>
  <c r="B359" i="10"/>
  <c r="C359" i="10"/>
  <c r="D359" i="10"/>
  <c r="F359" i="10"/>
  <c r="G359" i="10"/>
  <c r="H359" i="10"/>
  <c r="I359" i="10"/>
  <c r="J359" i="10"/>
  <c r="K359" i="10"/>
  <c r="L359" i="10"/>
  <c r="M359" i="10"/>
  <c r="N359" i="10"/>
  <c r="O359" i="10"/>
  <c r="B360" i="10"/>
  <c r="C360" i="10"/>
  <c r="D360" i="10"/>
  <c r="F360" i="10"/>
  <c r="G360" i="10"/>
  <c r="H360" i="10"/>
  <c r="I360" i="10"/>
  <c r="J360" i="10"/>
  <c r="K360" i="10"/>
  <c r="L360" i="10"/>
  <c r="M360" i="10"/>
  <c r="N360" i="10"/>
  <c r="O360" i="10"/>
  <c r="B361" i="10"/>
  <c r="C361" i="10"/>
  <c r="D361" i="10"/>
  <c r="F361" i="10"/>
  <c r="G361" i="10"/>
  <c r="H361" i="10"/>
  <c r="I361" i="10"/>
  <c r="J361" i="10"/>
  <c r="K361" i="10"/>
  <c r="L361" i="10"/>
  <c r="M361" i="10"/>
  <c r="N361" i="10"/>
  <c r="O361" i="10"/>
  <c r="B362" i="10"/>
  <c r="C362" i="10"/>
  <c r="D362" i="10"/>
  <c r="F362" i="10"/>
  <c r="G362" i="10"/>
  <c r="H362" i="10"/>
  <c r="I362" i="10"/>
  <c r="J362" i="10"/>
  <c r="K362" i="10"/>
  <c r="L362" i="10"/>
  <c r="M362" i="10"/>
  <c r="N362" i="10"/>
  <c r="O362" i="10"/>
  <c r="B363" i="10"/>
  <c r="C363" i="10"/>
  <c r="D363" i="10"/>
  <c r="F363" i="10"/>
  <c r="G363" i="10"/>
  <c r="H363" i="10"/>
  <c r="I363" i="10"/>
  <c r="J363" i="10"/>
  <c r="K363" i="10"/>
  <c r="L363" i="10"/>
  <c r="M363" i="10"/>
  <c r="N363" i="10"/>
  <c r="O363" i="10"/>
  <c r="B364" i="10"/>
  <c r="C364" i="10"/>
  <c r="D364" i="10"/>
  <c r="F364" i="10"/>
  <c r="G364" i="10"/>
  <c r="H364" i="10"/>
  <c r="I364" i="10"/>
  <c r="J364" i="10"/>
  <c r="K364" i="10"/>
  <c r="L364" i="10"/>
  <c r="M364" i="10"/>
  <c r="N364" i="10"/>
  <c r="O364" i="10"/>
  <c r="B365" i="10"/>
  <c r="C365" i="10"/>
  <c r="D365" i="10"/>
  <c r="F365" i="10"/>
  <c r="G365" i="10"/>
  <c r="H365" i="10"/>
  <c r="I365" i="10"/>
  <c r="J365" i="10"/>
  <c r="K365" i="10"/>
  <c r="L365" i="10"/>
  <c r="M365" i="10"/>
  <c r="N365" i="10"/>
  <c r="O365" i="10"/>
  <c r="B366" i="10"/>
  <c r="C366" i="10"/>
  <c r="D366" i="10"/>
  <c r="F366" i="10"/>
  <c r="G366" i="10"/>
  <c r="H366" i="10"/>
  <c r="I366" i="10"/>
  <c r="J366" i="10"/>
  <c r="K366" i="10"/>
  <c r="L366" i="10"/>
  <c r="M366" i="10"/>
  <c r="N366" i="10"/>
  <c r="O366" i="10"/>
  <c r="B367" i="10"/>
  <c r="C367" i="10"/>
  <c r="D367" i="10"/>
  <c r="F367" i="10"/>
  <c r="G367" i="10"/>
  <c r="H367" i="10"/>
  <c r="I367" i="10"/>
  <c r="J367" i="10"/>
  <c r="K367" i="10"/>
  <c r="L367" i="10"/>
  <c r="M367" i="10"/>
  <c r="N367" i="10"/>
  <c r="O367" i="10"/>
  <c r="B368" i="10"/>
  <c r="C368" i="10"/>
  <c r="D368" i="10"/>
  <c r="F368" i="10"/>
  <c r="G368" i="10"/>
  <c r="H368" i="10"/>
  <c r="I368" i="10"/>
  <c r="J368" i="10"/>
  <c r="K368" i="10"/>
  <c r="L368" i="10"/>
  <c r="M368" i="10"/>
  <c r="N368" i="10"/>
  <c r="O368" i="10"/>
  <c r="B369" i="10"/>
  <c r="C369" i="10"/>
  <c r="D369" i="10"/>
  <c r="F369" i="10"/>
  <c r="G369" i="10"/>
  <c r="H369" i="10"/>
  <c r="I369" i="10"/>
  <c r="J369" i="10"/>
  <c r="K369" i="10"/>
  <c r="L369" i="10"/>
  <c r="M369" i="10"/>
  <c r="N369" i="10"/>
  <c r="O369" i="10"/>
  <c r="B370" i="10"/>
  <c r="C370" i="10"/>
  <c r="D370" i="10"/>
  <c r="F370" i="10"/>
  <c r="G370" i="10"/>
  <c r="H370" i="10"/>
  <c r="I370" i="10"/>
  <c r="J370" i="10"/>
  <c r="K370" i="10"/>
  <c r="L370" i="10"/>
  <c r="M370" i="10"/>
  <c r="N370" i="10"/>
  <c r="O370" i="10"/>
  <c r="B371" i="10"/>
  <c r="C371" i="10"/>
  <c r="D371" i="10"/>
  <c r="F371" i="10"/>
  <c r="G371" i="10"/>
  <c r="H371" i="10"/>
  <c r="I371" i="10"/>
  <c r="J371" i="10"/>
  <c r="K371" i="10"/>
  <c r="L371" i="10"/>
  <c r="M371" i="10"/>
  <c r="N371" i="10"/>
  <c r="O371" i="10"/>
  <c r="B372" i="10"/>
  <c r="C372" i="10"/>
  <c r="D372" i="10"/>
  <c r="F372" i="10"/>
  <c r="G372" i="10"/>
  <c r="H372" i="10"/>
  <c r="I372" i="10"/>
  <c r="J372" i="10"/>
  <c r="K372" i="10"/>
  <c r="L372" i="10"/>
  <c r="M372" i="10"/>
  <c r="N372" i="10"/>
  <c r="O372" i="10"/>
  <c r="B373" i="10"/>
  <c r="C373" i="10"/>
  <c r="D373" i="10"/>
  <c r="F373" i="10"/>
  <c r="G373" i="10"/>
  <c r="H373" i="10"/>
  <c r="I373" i="10"/>
  <c r="J373" i="10"/>
  <c r="K373" i="10"/>
  <c r="L373" i="10"/>
  <c r="M373" i="10"/>
  <c r="N373" i="10"/>
  <c r="O373" i="10"/>
  <c r="B374" i="10"/>
  <c r="C374" i="10"/>
  <c r="D374" i="10"/>
  <c r="F374" i="10"/>
  <c r="G374" i="10"/>
  <c r="H374" i="10"/>
  <c r="I374" i="10"/>
  <c r="J374" i="10"/>
  <c r="K374" i="10"/>
  <c r="L374" i="10"/>
  <c r="M374" i="10"/>
  <c r="N374" i="10"/>
  <c r="O374" i="10"/>
  <c r="B375" i="10"/>
  <c r="C375" i="10"/>
  <c r="D375" i="10"/>
  <c r="F375" i="10"/>
  <c r="G375" i="10"/>
  <c r="H375" i="10"/>
  <c r="I375" i="10"/>
  <c r="J375" i="10"/>
  <c r="K375" i="10"/>
  <c r="L375" i="10"/>
  <c r="M375" i="10"/>
  <c r="N375" i="10"/>
  <c r="O375" i="10"/>
  <c r="B376" i="10"/>
  <c r="C376" i="10"/>
  <c r="D376" i="10"/>
  <c r="F376" i="10"/>
  <c r="G376" i="10"/>
  <c r="H376" i="10"/>
  <c r="I376" i="10"/>
  <c r="J376" i="10"/>
  <c r="K376" i="10"/>
  <c r="L376" i="10"/>
  <c r="M376" i="10"/>
  <c r="N376" i="10"/>
  <c r="O376" i="10"/>
  <c r="B377" i="10"/>
  <c r="C377" i="10"/>
  <c r="D377" i="10"/>
  <c r="F377" i="10"/>
  <c r="G377" i="10"/>
  <c r="H377" i="10"/>
  <c r="I377" i="10"/>
  <c r="J377" i="10"/>
  <c r="K377" i="10"/>
  <c r="L377" i="10"/>
  <c r="M377" i="10"/>
  <c r="N377" i="10"/>
  <c r="O377" i="10"/>
  <c r="B378" i="10"/>
  <c r="C378" i="10"/>
  <c r="D378" i="10"/>
  <c r="F378" i="10"/>
  <c r="G378" i="10"/>
  <c r="H378" i="10"/>
  <c r="I378" i="10"/>
  <c r="J378" i="10"/>
  <c r="K378" i="10"/>
  <c r="L378" i="10"/>
  <c r="M378" i="10"/>
  <c r="N378" i="10"/>
  <c r="O378" i="10"/>
  <c r="B379" i="10"/>
  <c r="C379" i="10"/>
  <c r="D379" i="10"/>
  <c r="F379" i="10"/>
  <c r="G379" i="10"/>
  <c r="H379" i="10"/>
  <c r="I379" i="10"/>
  <c r="J379" i="10"/>
  <c r="K379" i="10"/>
  <c r="L379" i="10"/>
  <c r="M379" i="10"/>
  <c r="N379" i="10"/>
  <c r="O379" i="10"/>
  <c r="B380" i="10"/>
  <c r="C380" i="10"/>
  <c r="D380" i="10"/>
  <c r="F380" i="10"/>
  <c r="G380" i="10"/>
  <c r="H380" i="10"/>
  <c r="I380" i="10"/>
  <c r="J380" i="10"/>
  <c r="K380" i="10"/>
  <c r="L380" i="10"/>
  <c r="M380" i="10"/>
  <c r="N380" i="10"/>
  <c r="O380" i="10"/>
  <c r="B381" i="10"/>
  <c r="C381" i="10"/>
  <c r="D381" i="10"/>
  <c r="F381" i="10"/>
  <c r="G381" i="10"/>
  <c r="H381" i="10"/>
  <c r="I381" i="10"/>
  <c r="J381" i="10"/>
  <c r="K381" i="10"/>
  <c r="L381" i="10"/>
  <c r="M381" i="10"/>
  <c r="N381" i="10"/>
  <c r="O381" i="10"/>
  <c r="B382" i="10"/>
  <c r="C382" i="10"/>
  <c r="D382" i="10"/>
  <c r="F382" i="10"/>
  <c r="G382" i="10"/>
  <c r="H382" i="10"/>
  <c r="I382" i="10"/>
  <c r="J382" i="10"/>
  <c r="K382" i="10"/>
  <c r="L382" i="10"/>
  <c r="M382" i="10"/>
  <c r="N382" i="10"/>
  <c r="O382" i="10"/>
  <c r="B383" i="10"/>
  <c r="C383" i="10"/>
  <c r="D383" i="10"/>
  <c r="F383" i="10"/>
  <c r="G383" i="10"/>
  <c r="H383" i="10"/>
  <c r="I383" i="10"/>
  <c r="J383" i="10"/>
  <c r="K383" i="10"/>
  <c r="L383" i="10"/>
  <c r="M383" i="10"/>
  <c r="N383" i="10"/>
  <c r="O383" i="10"/>
  <c r="B384" i="10"/>
  <c r="C384" i="10"/>
  <c r="D384" i="10"/>
  <c r="F384" i="10"/>
  <c r="G384" i="10"/>
  <c r="H384" i="10"/>
  <c r="I384" i="10"/>
  <c r="J384" i="10"/>
  <c r="K384" i="10"/>
  <c r="L384" i="10"/>
  <c r="M384" i="10"/>
  <c r="N384" i="10"/>
  <c r="O384" i="10"/>
  <c r="B385" i="10"/>
  <c r="C385" i="10"/>
  <c r="D385" i="10"/>
  <c r="F385" i="10"/>
  <c r="G385" i="10"/>
  <c r="H385" i="10"/>
  <c r="I385" i="10"/>
  <c r="J385" i="10"/>
  <c r="K385" i="10"/>
  <c r="L385" i="10"/>
  <c r="M385" i="10"/>
  <c r="N385" i="10"/>
  <c r="O385" i="10"/>
  <c r="B386" i="10"/>
  <c r="C386" i="10"/>
  <c r="D386" i="10"/>
  <c r="F386" i="10"/>
  <c r="G386" i="10"/>
  <c r="H386" i="10"/>
  <c r="I386" i="10"/>
  <c r="J386" i="10"/>
  <c r="K386" i="10"/>
  <c r="L386" i="10"/>
  <c r="M386" i="10"/>
  <c r="N386" i="10"/>
  <c r="O386" i="10"/>
  <c r="B387" i="10"/>
  <c r="C387" i="10"/>
  <c r="D387" i="10"/>
  <c r="F387" i="10"/>
  <c r="G387" i="10"/>
  <c r="H387" i="10"/>
  <c r="I387" i="10"/>
  <c r="J387" i="10"/>
  <c r="K387" i="10"/>
  <c r="L387" i="10"/>
  <c r="M387" i="10"/>
  <c r="N387" i="10"/>
  <c r="O387" i="10"/>
  <c r="B388" i="10"/>
  <c r="C388" i="10"/>
  <c r="D388" i="10"/>
  <c r="F388" i="10"/>
  <c r="G388" i="10"/>
  <c r="H388" i="10"/>
  <c r="I388" i="10"/>
  <c r="J388" i="10"/>
  <c r="K388" i="10"/>
  <c r="L388" i="10"/>
  <c r="M388" i="10"/>
  <c r="N388" i="10"/>
  <c r="O388" i="10"/>
  <c r="B389" i="10"/>
  <c r="C389" i="10"/>
  <c r="D389" i="10"/>
  <c r="F389" i="10"/>
  <c r="G389" i="10"/>
  <c r="H389" i="10"/>
  <c r="I389" i="10"/>
  <c r="J389" i="10"/>
  <c r="K389" i="10"/>
  <c r="L389" i="10"/>
  <c r="M389" i="10"/>
  <c r="N389" i="10"/>
  <c r="O389" i="10"/>
  <c r="B390" i="10"/>
  <c r="C390" i="10"/>
  <c r="D390" i="10"/>
  <c r="F390" i="10"/>
  <c r="G390" i="10"/>
  <c r="H390" i="10"/>
  <c r="I390" i="10"/>
  <c r="J390" i="10"/>
  <c r="K390" i="10"/>
  <c r="L390" i="10"/>
  <c r="M390" i="10"/>
  <c r="N390" i="10"/>
  <c r="O390" i="10"/>
  <c r="B391" i="10"/>
  <c r="C391" i="10"/>
  <c r="D391" i="10"/>
  <c r="F391" i="10"/>
  <c r="G391" i="10"/>
  <c r="H391" i="10"/>
  <c r="I391" i="10"/>
  <c r="J391" i="10"/>
  <c r="K391" i="10"/>
  <c r="L391" i="10"/>
  <c r="M391" i="10"/>
  <c r="N391" i="10"/>
  <c r="O391" i="10"/>
  <c r="B392" i="10"/>
  <c r="C392" i="10"/>
  <c r="D392" i="10"/>
  <c r="F392" i="10"/>
  <c r="G392" i="10"/>
  <c r="H392" i="10"/>
  <c r="I392" i="10"/>
  <c r="J392" i="10"/>
  <c r="K392" i="10"/>
  <c r="L392" i="10"/>
  <c r="M392" i="10"/>
  <c r="N392" i="10"/>
  <c r="O392" i="10"/>
  <c r="B393" i="10"/>
  <c r="C393" i="10"/>
  <c r="D393" i="10"/>
  <c r="F393" i="10"/>
  <c r="G393" i="10"/>
  <c r="H393" i="10"/>
  <c r="I393" i="10"/>
  <c r="J393" i="10"/>
  <c r="K393" i="10"/>
  <c r="L393" i="10"/>
  <c r="M393" i="10"/>
  <c r="N393" i="10"/>
  <c r="O393" i="10"/>
  <c r="B394" i="10"/>
  <c r="C394" i="10"/>
  <c r="D394" i="10"/>
  <c r="F394" i="10"/>
  <c r="G394" i="10"/>
  <c r="H394" i="10"/>
  <c r="I394" i="10"/>
  <c r="J394" i="10"/>
  <c r="K394" i="10"/>
  <c r="L394" i="10"/>
  <c r="M394" i="10"/>
  <c r="N394" i="10"/>
  <c r="O394" i="10"/>
  <c r="B395" i="10"/>
  <c r="C395" i="10"/>
  <c r="D395" i="10"/>
  <c r="F395" i="10"/>
  <c r="G395" i="10"/>
  <c r="H395" i="10"/>
  <c r="I395" i="10"/>
  <c r="J395" i="10"/>
  <c r="K395" i="10"/>
  <c r="L395" i="10"/>
  <c r="M395" i="10"/>
  <c r="N395" i="10"/>
  <c r="O395" i="10"/>
  <c r="B396" i="10"/>
  <c r="C396" i="10"/>
  <c r="D396" i="10"/>
  <c r="F396" i="10"/>
  <c r="G396" i="10"/>
  <c r="H396" i="10"/>
  <c r="I396" i="10"/>
  <c r="J396" i="10"/>
  <c r="K396" i="10"/>
  <c r="L396" i="10"/>
  <c r="M396" i="10"/>
  <c r="N396" i="10"/>
  <c r="O396" i="10"/>
  <c r="B397" i="10"/>
  <c r="C397" i="10"/>
  <c r="D397" i="10"/>
  <c r="F397" i="10"/>
  <c r="G397" i="10"/>
  <c r="H397" i="10"/>
  <c r="I397" i="10"/>
  <c r="J397" i="10"/>
  <c r="K397" i="10"/>
  <c r="L397" i="10"/>
  <c r="M397" i="10"/>
  <c r="N397" i="10"/>
  <c r="O397" i="10"/>
  <c r="B398" i="10"/>
  <c r="C398" i="10"/>
  <c r="D398" i="10"/>
  <c r="F398" i="10"/>
  <c r="G398" i="10"/>
  <c r="H398" i="10"/>
  <c r="I398" i="10"/>
  <c r="J398" i="10"/>
  <c r="K398" i="10"/>
  <c r="L398" i="10"/>
  <c r="M398" i="10"/>
  <c r="N398" i="10"/>
  <c r="O398" i="10"/>
  <c r="B399" i="10"/>
  <c r="C399" i="10"/>
  <c r="D399" i="10"/>
  <c r="F399" i="10"/>
  <c r="G399" i="10"/>
  <c r="H399" i="10"/>
  <c r="I399" i="10"/>
  <c r="J399" i="10"/>
  <c r="K399" i="10"/>
  <c r="L399" i="10"/>
  <c r="M399" i="10"/>
  <c r="N399" i="10"/>
  <c r="O399" i="10"/>
  <c r="B400" i="10"/>
  <c r="C400" i="10"/>
  <c r="D400" i="10"/>
  <c r="F400" i="10"/>
  <c r="G400" i="10"/>
  <c r="H400" i="10"/>
  <c r="I400" i="10"/>
  <c r="J400" i="10"/>
  <c r="K400" i="10"/>
  <c r="L400" i="10"/>
  <c r="M400" i="10"/>
  <c r="N400" i="10"/>
  <c r="O400" i="10"/>
  <c r="B401" i="10"/>
  <c r="C401" i="10"/>
  <c r="D401" i="10"/>
  <c r="F401" i="10"/>
  <c r="G401" i="10"/>
  <c r="H401" i="10"/>
  <c r="I401" i="10"/>
  <c r="J401" i="10"/>
  <c r="K401" i="10"/>
  <c r="L401" i="10"/>
  <c r="M401" i="10"/>
  <c r="N401" i="10"/>
  <c r="O401" i="10"/>
  <c r="B402" i="10"/>
  <c r="C402" i="10"/>
  <c r="D402" i="10"/>
  <c r="F402" i="10"/>
  <c r="G402" i="10"/>
  <c r="H402" i="10"/>
  <c r="I402" i="10"/>
  <c r="J402" i="10"/>
  <c r="K402" i="10"/>
  <c r="L402" i="10"/>
  <c r="M402" i="10"/>
  <c r="N402" i="10"/>
  <c r="O402" i="10"/>
  <c r="B403" i="10"/>
  <c r="C403" i="10"/>
  <c r="D403" i="10"/>
  <c r="F403" i="10"/>
  <c r="G403" i="10"/>
  <c r="H403" i="10"/>
  <c r="I403" i="10"/>
  <c r="J403" i="10"/>
  <c r="K403" i="10"/>
  <c r="L403" i="10"/>
  <c r="M403" i="10"/>
  <c r="N403" i="10"/>
  <c r="O403" i="10"/>
  <c r="E14" i="10" l="1"/>
  <c r="E16" i="10"/>
  <c r="E13" i="10"/>
  <c r="E12" i="10"/>
  <c r="P52" i="10"/>
  <c r="P24" i="10"/>
  <c r="P269" i="10"/>
  <c r="P106" i="10"/>
  <c r="P386" i="10"/>
  <c r="P214" i="10"/>
  <c r="P202" i="10"/>
  <c r="P191" i="10"/>
  <c r="P186" i="10"/>
  <c r="P178" i="10"/>
  <c r="P279" i="10"/>
  <c r="P131" i="10"/>
  <c r="P290" i="10"/>
  <c r="P289" i="10"/>
  <c r="P215" i="10"/>
  <c r="P127" i="10"/>
  <c r="P335" i="10"/>
  <c r="P368" i="10"/>
  <c r="P132" i="10"/>
  <c r="P133" i="10"/>
  <c r="P64" i="10"/>
  <c r="P166" i="10"/>
  <c r="P163" i="10"/>
  <c r="P384" i="10"/>
  <c r="P293" i="10"/>
  <c r="P265" i="10"/>
  <c r="P167" i="10"/>
  <c r="P153" i="10"/>
  <c r="P22" i="10"/>
  <c r="P25" i="10"/>
  <c r="P370" i="10"/>
  <c r="P346" i="10"/>
  <c r="P337" i="10"/>
  <c r="P324" i="10"/>
  <c r="P291" i="10"/>
  <c r="P285" i="10"/>
  <c r="P107" i="10"/>
  <c r="P347" i="10"/>
  <c r="P339" i="10"/>
  <c r="P305" i="10"/>
  <c r="P297" i="10"/>
  <c r="P216" i="10"/>
  <c r="P212" i="10"/>
  <c r="P189" i="10"/>
  <c r="P174" i="10"/>
  <c r="P348" i="10"/>
  <c r="P319" i="10"/>
  <c r="P65" i="10"/>
  <c r="P34" i="10"/>
  <c r="P23" i="10"/>
  <c r="P402" i="10"/>
  <c r="P355" i="10"/>
  <c r="P372" i="10"/>
  <c r="P364" i="10"/>
  <c r="P349" i="10"/>
  <c r="P332" i="10"/>
  <c r="P256" i="10"/>
  <c r="P237" i="10"/>
  <c r="P232" i="10"/>
  <c r="P231" i="10"/>
  <c r="P213" i="10"/>
  <c r="P26" i="10"/>
  <c r="P371" i="10"/>
  <c r="P382" i="10"/>
  <c r="P381" i="10"/>
  <c r="P375" i="10"/>
  <c r="P357" i="10"/>
  <c r="P341" i="10"/>
  <c r="P333" i="10"/>
  <c r="P228" i="10"/>
  <c r="P223" i="10"/>
  <c r="P136" i="10"/>
  <c r="P109" i="10"/>
  <c r="P21" i="10"/>
  <c r="P395" i="10"/>
  <c r="P387" i="10"/>
  <c r="P403" i="10"/>
  <c r="P391" i="10"/>
  <c r="P383" i="10"/>
  <c r="P361" i="10"/>
  <c r="P360" i="10"/>
  <c r="P358" i="10"/>
  <c r="P336" i="10"/>
  <c r="P281" i="10"/>
  <c r="P273" i="10"/>
  <c r="P177" i="10"/>
  <c r="P175" i="10"/>
  <c r="P156" i="10"/>
  <c r="P128" i="10"/>
  <c r="P45" i="10"/>
  <c r="P27" i="10"/>
  <c r="P397" i="10"/>
  <c r="P388" i="10"/>
  <c r="P389" i="10"/>
  <c r="P394" i="10"/>
  <c r="P380" i="10"/>
  <c r="P369" i="10"/>
  <c r="P356" i="10"/>
  <c r="P343" i="10"/>
  <c r="P329" i="10"/>
  <c r="P327" i="10"/>
  <c r="P322" i="10"/>
  <c r="P316" i="10"/>
  <c r="P287" i="10"/>
  <c r="P260" i="10"/>
  <c r="P245" i="10"/>
  <c r="P200" i="10"/>
  <c r="P194" i="10"/>
  <c r="P190" i="10"/>
  <c r="P184" i="10"/>
  <c r="P164" i="10"/>
  <c r="P155" i="10"/>
  <c r="P58" i="10"/>
  <c r="P385" i="10"/>
  <c r="P373" i="10"/>
  <c r="P359" i="10"/>
  <c r="P344" i="10"/>
  <c r="P330" i="10"/>
  <c r="P311" i="10"/>
  <c r="P306" i="10"/>
  <c r="P300" i="10"/>
  <c r="P271" i="10"/>
  <c r="P257" i="10"/>
  <c r="P251" i="10"/>
  <c r="P242" i="10"/>
  <c r="P210" i="10"/>
  <c r="P185" i="10"/>
  <c r="P121" i="10"/>
  <c r="P68" i="10"/>
  <c r="P374" i="10"/>
  <c r="P345" i="10"/>
  <c r="P331" i="10"/>
  <c r="P323" i="10"/>
  <c r="P261" i="10"/>
  <c r="P246" i="10"/>
  <c r="P161" i="10"/>
  <c r="P113" i="10"/>
  <c r="P101" i="10"/>
  <c r="P362" i="10"/>
  <c r="P350" i="10"/>
  <c r="P334" i="10"/>
  <c r="P325" i="10"/>
  <c r="P313" i="10"/>
  <c r="P221" i="10"/>
  <c r="P187" i="10"/>
  <c r="P143" i="10"/>
  <c r="P134" i="10"/>
  <c r="P119" i="10"/>
  <c r="P376" i="10"/>
  <c r="P363" i="10"/>
  <c r="P351" i="10"/>
  <c r="P302" i="10"/>
  <c r="P259" i="10"/>
  <c r="P247" i="10"/>
  <c r="P244" i="10"/>
  <c r="P193" i="10"/>
  <c r="P172" i="10"/>
  <c r="P157" i="10"/>
  <c r="P114" i="10"/>
  <c r="P396" i="10"/>
  <c r="P399" i="10"/>
  <c r="P390" i="10"/>
  <c r="P377" i="10"/>
  <c r="P365" i="10"/>
  <c r="P352" i="10"/>
  <c r="P338" i="10"/>
  <c r="P314" i="10"/>
  <c r="P307" i="10"/>
  <c r="P270" i="10"/>
  <c r="P263" i="10"/>
  <c r="P253" i="10"/>
  <c r="P234" i="10"/>
  <c r="P203" i="10"/>
  <c r="P146" i="10"/>
  <c r="P80" i="10"/>
  <c r="P72" i="10"/>
  <c r="P398" i="10"/>
  <c r="P400" i="10"/>
  <c r="P392" i="10"/>
  <c r="P378" i="10"/>
  <c r="P366" i="10"/>
  <c r="P353" i="10"/>
  <c r="P340" i="10"/>
  <c r="P321" i="10"/>
  <c r="P254" i="10"/>
  <c r="P239" i="10"/>
  <c r="P207" i="10"/>
  <c r="P179" i="10"/>
  <c r="P147" i="10"/>
  <c r="P129" i="10"/>
  <c r="P124" i="10"/>
  <c r="P401" i="10"/>
  <c r="P393" i="10"/>
  <c r="P379" i="10"/>
  <c r="P367" i="10"/>
  <c r="P354" i="10"/>
  <c r="P342" i="10"/>
  <c r="P315" i="10"/>
  <c r="P308" i="10"/>
  <c r="P294" i="10"/>
  <c r="P282" i="10"/>
  <c r="P276" i="10"/>
  <c r="P266" i="10"/>
  <c r="P249" i="10"/>
  <c r="P240" i="10"/>
  <c r="P225" i="10"/>
  <c r="P151" i="10"/>
  <c r="P141" i="10"/>
  <c r="P117" i="10"/>
  <c r="P88" i="10"/>
  <c r="P39" i="10"/>
  <c r="P320" i="10"/>
  <c r="P312" i="10"/>
  <c r="P301" i="10"/>
  <c r="P292" i="10"/>
  <c r="P280" i="10"/>
  <c r="P272" i="10"/>
  <c r="P258" i="10"/>
  <c r="P243" i="10"/>
  <c r="P233" i="10"/>
  <c r="P224" i="10"/>
  <c r="P211" i="10"/>
  <c r="P201" i="10"/>
  <c r="P192" i="10"/>
  <c r="P176" i="10"/>
  <c r="P165" i="10"/>
  <c r="P152" i="10"/>
  <c r="P142" i="10"/>
  <c r="P130" i="10"/>
  <c r="P118" i="10"/>
  <c r="P108" i="10"/>
  <c r="P76" i="10"/>
  <c r="P73" i="10"/>
  <c r="P71" i="10"/>
  <c r="P67" i="10"/>
  <c r="P63" i="10"/>
  <c r="P62" i="10"/>
  <c r="P47" i="10"/>
  <c r="P303" i="10"/>
  <c r="P295" i="10"/>
  <c r="P283" i="10"/>
  <c r="P274" i="10"/>
  <c r="P262" i="10"/>
  <c r="P248" i="10"/>
  <c r="P235" i="10"/>
  <c r="P226" i="10"/>
  <c r="P217" i="10"/>
  <c r="P204" i="10"/>
  <c r="P195" i="10"/>
  <c r="P180" i="10"/>
  <c r="P168" i="10"/>
  <c r="P154" i="10"/>
  <c r="P144" i="10"/>
  <c r="P135" i="10"/>
  <c r="P120" i="10"/>
  <c r="P110" i="10"/>
  <c r="P100" i="10"/>
  <c r="P92" i="10"/>
  <c r="P60" i="10"/>
  <c r="P48" i="10"/>
  <c r="P42" i="10"/>
  <c r="P40" i="10"/>
  <c r="P304" i="10"/>
  <c r="P296" i="10"/>
  <c r="P284" i="10"/>
  <c r="P275" i="10"/>
  <c r="P264" i="10"/>
  <c r="P250" i="10"/>
  <c r="P236" i="10"/>
  <c r="P227" i="10"/>
  <c r="P218" i="10"/>
  <c r="P205" i="10"/>
  <c r="P196" i="10"/>
  <c r="P181" i="10"/>
  <c r="P169" i="10"/>
  <c r="P158" i="10"/>
  <c r="P145" i="10"/>
  <c r="P137" i="10"/>
  <c r="P122" i="10"/>
  <c r="P111" i="10"/>
  <c r="P102" i="10"/>
  <c r="P98" i="10"/>
  <c r="P94" i="10"/>
  <c r="P93" i="10"/>
  <c r="P90" i="10"/>
  <c r="P84" i="10"/>
  <c r="P61" i="10"/>
  <c r="P56" i="10"/>
  <c r="P46" i="10"/>
  <c r="P44" i="10"/>
  <c r="P219" i="10"/>
  <c r="P206" i="10"/>
  <c r="P197" i="10"/>
  <c r="P182" i="10"/>
  <c r="P170" i="10"/>
  <c r="P159" i="10"/>
  <c r="P148" i="10"/>
  <c r="P138" i="10"/>
  <c r="P123" i="10"/>
  <c r="P112" i="10"/>
  <c r="P86" i="10"/>
  <c r="P85" i="10"/>
  <c r="P82" i="10"/>
  <c r="P57" i="10"/>
  <c r="P53" i="10"/>
  <c r="P41" i="10"/>
  <c r="P37" i="10"/>
  <c r="P36" i="10"/>
  <c r="P326" i="10"/>
  <c r="P317" i="10"/>
  <c r="P309" i="10"/>
  <c r="P298" i="10"/>
  <c r="P286" i="10"/>
  <c r="P277" i="10"/>
  <c r="P267" i="10"/>
  <c r="P252" i="10"/>
  <c r="P238" i="10"/>
  <c r="P229" i="10"/>
  <c r="P220" i="10"/>
  <c r="P208" i="10"/>
  <c r="P198" i="10"/>
  <c r="P183" i="10"/>
  <c r="P171" i="10"/>
  <c r="P160" i="10"/>
  <c r="P149" i="10"/>
  <c r="P139" i="10"/>
  <c r="P125" i="10"/>
  <c r="P115" i="10"/>
  <c r="P104" i="10"/>
  <c r="P103" i="10"/>
  <c r="P99" i="10"/>
  <c r="P96" i="10"/>
  <c r="P95" i="10"/>
  <c r="P91" i="10"/>
  <c r="P78" i="10"/>
  <c r="P77" i="10"/>
  <c r="P74" i="10"/>
  <c r="P32" i="10"/>
  <c r="P328" i="10"/>
  <c r="P318" i="10"/>
  <c r="P310" i="10"/>
  <c r="P299" i="10"/>
  <c r="P288" i="10"/>
  <c r="P278" i="10"/>
  <c r="P268" i="10"/>
  <c r="P255" i="10"/>
  <c r="P241" i="10"/>
  <c r="P230" i="10"/>
  <c r="P222" i="10"/>
  <c r="P209" i="10"/>
  <c r="P199" i="10"/>
  <c r="P188" i="10"/>
  <c r="P173" i="10"/>
  <c r="P162" i="10"/>
  <c r="P150" i="10"/>
  <c r="P140" i="10"/>
  <c r="P126" i="10"/>
  <c r="P116" i="10"/>
  <c r="P105" i="10"/>
  <c r="P97" i="10"/>
  <c r="P89" i="10"/>
  <c r="P87" i="10"/>
  <c r="P83" i="10"/>
  <c r="P70" i="10"/>
  <c r="P69" i="10"/>
  <c r="P66" i="10"/>
  <c r="P54" i="10"/>
  <c r="P38" i="10"/>
  <c r="P28" i="10"/>
  <c r="P81" i="10"/>
  <c r="P79" i="10"/>
  <c r="P75" i="10"/>
  <c r="P55" i="10"/>
  <c r="P50" i="10"/>
  <c r="P49" i="10"/>
  <c r="P30" i="10"/>
  <c r="P43" i="10"/>
  <c r="P33" i="10"/>
  <c r="P51" i="10"/>
  <c r="P59" i="10"/>
  <c r="P31" i="10"/>
  <c r="P35" i="10"/>
  <c r="P29" i="10"/>
  <c r="D23" i="10" l="1"/>
  <c r="D27" i="10"/>
  <c r="K2" i="5"/>
  <c r="N2" i="5" l="1"/>
  <c r="M2" i="5"/>
  <c r="L2" i="5"/>
  <c r="J2" i="5"/>
  <c r="I2" i="5"/>
  <c r="H2" i="5"/>
  <c r="G2" i="5"/>
  <c r="F2" i="5"/>
  <c r="E2" i="5"/>
  <c r="A4" i="4"/>
  <c r="A5" i="4"/>
  <c r="A6" i="4"/>
  <c r="A7" i="4"/>
  <c r="A8" i="4"/>
  <c r="A9" i="4"/>
  <c r="A10" i="4"/>
  <c r="A11" i="4"/>
  <c r="A12" i="4"/>
  <c r="E353" i="10"/>
  <c r="E367" i="10"/>
  <c r="E399" i="10"/>
  <c r="E377" i="10"/>
  <c r="E265" i="10"/>
  <c r="E188" i="10"/>
  <c r="E180" i="10"/>
  <c r="E287" i="10"/>
  <c r="E309" i="10"/>
  <c r="E328" i="10"/>
  <c r="E52" i="10"/>
  <c r="E269" i="10"/>
  <c r="E61" i="10"/>
  <c r="E359" i="10"/>
  <c r="E106" i="10"/>
  <c r="E182" i="10"/>
  <c r="E190" i="10"/>
  <c r="E331" i="10"/>
  <c r="E222" i="10"/>
  <c r="E300" i="10"/>
  <c r="E39" i="10"/>
  <c r="E111" i="10"/>
  <c r="E253" i="10"/>
  <c r="E46" i="10"/>
  <c r="E310" i="10"/>
  <c r="E226" i="10"/>
  <c r="E139" i="10"/>
  <c r="E146" i="10"/>
  <c r="E260" i="10"/>
  <c r="E121" i="10"/>
  <c r="E262" i="10"/>
  <c r="E172" i="10"/>
  <c r="E366" i="10"/>
  <c r="E124" i="10"/>
  <c r="E191" i="10"/>
  <c r="E334" i="10"/>
  <c r="E196" i="10"/>
  <c r="E208" i="10"/>
  <c r="E42" i="10"/>
  <c r="E272" i="10"/>
  <c r="E231" i="10"/>
  <c r="E245" i="10"/>
  <c r="E160" i="10"/>
  <c r="E31" i="10"/>
  <c r="E166" i="10"/>
  <c r="E74" i="10"/>
  <c r="E284" i="10"/>
  <c r="E301" i="10"/>
  <c r="E186" i="10"/>
  <c r="E158" i="10"/>
  <c r="E212" i="10"/>
  <c r="E223" i="10"/>
  <c r="E357" i="10"/>
  <c r="E285" i="10"/>
  <c r="E112" i="10"/>
  <c r="E288" i="10"/>
  <c r="E53" i="10"/>
  <c r="E225" i="10"/>
  <c r="E330" i="10"/>
  <c r="E338" i="10"/>
  <c r="E89" i="10"/>
  <c r="E292" i="10"/>
  <c r="E403" i="10"/>
  <c r="E365" i="10"/>
  <c r="E276" i="10"/>
  <c r="E50" i="10"/>
  <c r="E128" i="10"/>
  <c r="E376" i="10"/>
  <c r="E397" i="10"/>
  <c r="E54" i="10"/>
  <c r="E341" i="10"/>
  <c r="E67" i="10"/>
  <c r="E68" i="10"/>
  <c r="E114" i="10"/>
  <c r="E34" i="10"/>
  <c r="E324" i="10"/>
  <c r="E230" i="10"/>
  <c r="E100" i="10"/>
  <c r="E247" i="10"/>
  <c r="E336" i="10"/>
  <c r="E340" i="10"/>
  <c r="E125" i="10"/>
  <c r="E274" i="10"/>
  <c r="E72" i="10"/>
  <c r="E215" i="10"/>
  <c r="E283" i="10"/>
  <c r="E282" i="10"/>
  <c r="E35" i="10"/>
  <c r="E55" i="10"/>
  <c r="E175" i="10"/>
  <c r="E157" i="10"/>
  <c r="E120" i="10"/>
  <c r="E108" i="10"/>
  <c r="E131" i="10"/>
  <c r="E352" i="10"/>
  <c r="E203" i="10"/>
  <c r="E254" i="10"/>
  <c r="E372" i="10"/>
  <c r="E355" i="10"/>
  <c r="E261" i="10"/>
  <c r="E179" i="10"/>
  <c r="E363" i="10"/>
  <c r="E148" i="10"/>
  <c r="E235" i="10"/>
  <c r="E40" i="10"/>
  <c r="E360" i="10"/>
  <c r="E30" i="10"/>
  <c r="E271" i="10"/>
  <c r="E351" i="10"/>
  <c r="E105" i="10"/>
  <c r="E69" i="10"/>
  <c r="E84" i="10"/>
  <c r="E187" i="10"/>
  <c r="E339" i="10"/>
  <c r="E370" i="10"/>
  <c r="E325" i="10"/>
  <c r="E149" i="10"/>
  <c r="E51" i="10"/>
  <c r="E313" i="10"/>
  <c r="E115" i="10"/>
  <c r="E321" i="10"/>
  <c r="E250" i="10"/>
  <c r="E60" i="10"/>
  <c r="E398" i="10"/>
  <c r="E237" i="10"/>
  <c r="E337" i="10"/>
  <c r="E161" i="10"/>
  <c r="E159" i="10"/>
  <c r="E295" i="10"/>
  <c r="E28" i="10"/>
  <c r="E388" i="10"/>
  <c r="E154" i="10"/>
  <c r="E195" i="10"/>
  <c r="E43" i="10"/>
  <c r="E127" i="10"/>
  <c r="E24" i="10"/>
  <c r="D24" i="10" s="1"/>
  <c r="E350" i="10"/>
  <c r="E202" i="10"/>
  <c r="E150" i="10"/>
  <c r="E110" i="10"/>
  <c r="E129" i="10"/>
  <c r="E101" i="10"/>
  <c r="E199" i="10"/>
  <c r="E201" i="10"/>
  <c r="E95" i="10"/>
  <c r="E200" i="10"/>
  <c r="E70" i="10"/>
  <c r="E286" i="10"/>
  <c r="E248" i="10"/>
  <c r="E107" i="10"/>
  <c r="E142" i="10"/>
  <c r="E258" i="10"/>
  <c r="E213" i="10"/>
  <c r="E29" i="10"/>
  <c r="E119" i="10"/>
  <c r="E392" i="10"/>
  <c r="E244" i="10"/>
  <c r="E293" i="10"/>
  <c r="E348" i="10"/>
  <c r="E113" i="10"/>
  <c r="E396" i="10"/>
  <c r="E356" i="10"/>
  <c r="E164" i="10"/>
  <c r="E122" i="10"/>
  <c r="E379" i="10"/>
  <c r="E183" i="10"/>
  <c r="E47" i="10"/>
  <c r="E333" i="10"/>
  <c r="E211" i="10"/>
  <c r="E233" i="10"/>
  <c r="E64" i="10"/>
  <c r="E317" i="10"/>
  <c r="E94" i="10"/>
  <c r="E194" i="10"/>
  <c r="E364" i="10"/>
  <c r="E228" i="10"/>
  <c r="E266" i="10"/>
  <c r="E198" i="10"/>
  <c r="E308" i="10"/>
  <c r="E290" i="10"/>
  <c r="E189" i="10"/>
  <c r="E249" i="10"/>
  <c r="E168" i="10"/>
  <c r="E252" i="10"/>
  <c r="E279" i="10"/>
  <c r="E79" i="10"/>
  <c r="E382" i="10"/>
  <c r="E296" i="10"/>
  <c r="E97" i="10"/>
  <c r="E48" i="10"/>
  <c r="E256" i="10"/>
  <c r="E138" i="10"/>
  <c r="E163" i="10"/>
  <c r="E165" i="10"/>
  <c r="E140" i="10"/>
  <c r="E302" i="10"/>
  <c r="E267" i="10"/>
  <c r="E345" i="10"/>
  <c r="E362" i="10"/>
  <c r="E81" i="10"/>
  <c r="E389" i="10"/>
  <c r="E41" i="10"/>
  <c r="E390" i="10"/>
  <c r="E126" i="10"/>
  <c r="E96" i="10"/>
  <c r="E44" i="10"/>
  <c r="E151" i="10"/>
  <c r="E214" i="10"/>
  <c r="E63" i="10"/>
  <c r="E38" i="10"/>
  <c r="E23" i="10"/>
  <c r="E219" i="10"/>
  <c r="E402" i="10"/>
  <c r="E327" i="10"/>
  <c r="E316" i="10"/>
  <c r="E358" i="10"/>
  <c r="E319" i="10"/>
  <c r="E49" i="10"/>
  <c r="E78" i="10"/>
  <c r="E347" i="10"/>
  <c r="E381" i="10"/>
  <c r="E394" i="10"/>
  <c r="E33" i="10"/>
  <c r="E88" i="10"/>
  <c r="E141" i="10"/>
  <c r="E177" i="10"/>
  <c r="E210" i="10"/>
  <c r="E264" i="10"/>
  <c r="E354" i="10"/>
  <c r="E229" i="10"/>
  <c r="E387" i="10"/>
  <c r="E374" i="10"/>
  <c r="E323" i="10"/>
  <c r="E277" i="10"/>
  <c r="E184" i="10"/>
  <c r="E36" i="10"/>
  <c r="E205" i="10"/>
  <c r="E155" i="10"/>
  <c r="E134" i="10"/>
  <c r="E216" i="10"/>
  <c r="E342" i="10"/>
  <c r="E174" i="10"/>
  <c r="E224" i="10"/>
  <c r="E391" i="10"/>
  <c r="E83" i="10"/>
  <c r="E80" i="10"/>
  <c r="E91" i="10"/>
  <c r="E156" i="10"/>
  <c r="E239" i="10"/>
  <c r="E401" i="10"/>
  <c r="E291" i="10"/>
  <c r="E307" i="10"/>
  <c r="E318" i="10"/>
  <c r="E99" i="10"/>
  <c r="E299" i="10"/>
  <c r="E234" i="10"/>
  <c r="E86" i="10"/>
  <c r="E343" i="10"/>
  <c r="E246" i="10"/>
  <c r="E206" i="10"/>
  <c r="E65" i="10"/>
  <c r="E59" i="10"/>
  <c r="E167" i="10"/>
  <c r="E281" i="10"/>
  <c r="E238" i="10"/>
  <c r="E242" i="10"/>
  <c r="E400" i="10"/>
  <c r="E257" i="10"/>
  <c r="E275" i="10"/>
  <c r="E268" i="10"/>
  <c r="E385" i="10"/>
  <c r="E335" i="10"/>
  <c r="E93" i="10"/>
  <c r="E27" i="10"/>
  <c r="E312" i="10"/>
  <c r="E221" i="10"/>
  <c r="E393" i="10"/>
  <c r="E320" i="10"/>
  <c r="E368" i="10"/>
  <c r="E98" i="10"/>
  <c r="E326" i="10"/>
  <c r="E123" i="10"/>
  <c r="E137" i="10"/>
  <c r="E251" i="10"/>
  <c r="E294" i="10"/>
  <c r="E82" i="10"/>
  <c r="E117" i="10"/>
  <c r="E62" i="10"/>
  <c r="E71" i="10"/>
  <c r="E145" i="10"/>
  <c r="E386" i="10"/>
  <c r="E298" i="10"/>
  <c r="E104" i="10"/>
  <c r="E26" i="10"/>
  <c r="D26" i="10" s="1"/>
  <c r="E135" i="10"/>
  <c r="E243" i="10"/>
  <c r="E169" i="10"/>
  <c r="E87" i="10"/>
  <c r="E66" i="10"/>
  <c r="E218" i="10"/>
  <c r="E383" i="10"/>
  <c r="E332" i="10"/>
  <c r="E322" i="10"/>
  <c r="E32" i="10"/>
  <c r="E303" i="10"/>
  <c r="E314" i="10"/>
  <c r="E37" i="10"/>
  <c r="E132" i="10"/>
  <c r="E273" i="10"/>
  <c r="E270" i="10"/>
  <c r="E197" i="10"/>
  <c r="E306" i="10"/>
  <c r="E232" i="10"/>
  <c r="E118" i="10"/>
  <c r="E171" i="10"/>
  <c r="E384" i="10"/>
  <c r="E103" i="10"/>
  <c r="E289" i="10"/>
  <c r="E278" i="10"/>
  <c r="E75" i="10"/>
  <c r="E280" i="10"/>
  <c r="E170" i="10"/>
  <c r="E361" i="10"/>
  <c r="E236" i="10"/>
  <c r="E369" i="10"/>
  <c r="E304" i="10"/>
  <c r="E144" i="10"/>
  <c r="E147" i="10"/>
  <c r="E136" i="10"/>
  <c r="E152" i="10"/>
  <c r="E162" i="10"/>
  <c r="E378" i="10"/>
  <c r="E57" i="10"/>
  <c r="E76" i="10"/>
  <c r="E344" i="10"/>
  <c r="E227" i="10"/>
  <c r="E116" i="10"/>
  <c r="E255" i="10"/>
  <c r="E173" i="10"/>
  <c r="E259" i="10"/>
  <c r="E90" i="10"/>
  <c r="E185" i="10"/>
  <c r="E346" i="10"/>
  <c r="E395" i="10"/>
  <c r="E315" i="10"/>
  <c r="E181" i="10"/>
  <c r="E133" i="10"/>
  <c r="E311" i="10"/>
  <c r="E373" i="10"/>
  <c r="E73" i="10"/>
  <c r="E102" i="10"/>
  <c r="E153" i="10"/>
  <c r="E143" i="10"/>
  <c r="E58" i="10"/>
  <c r="E45" i="10"/>
  <c r="E263" i="10"/>
  <c r="E217" i="10"/>
  <c r="E192" i="10"/>
  <c r="E220" i="10"/>
  <c r="E193" i="10"/>
  <c r="E130" i="10"/>
  <c r="E380" i="10"/>
  <c r="E77" i="10"/>
  <c r="E56" i="10"/>
  <c r="E297" i="10"/>
  <c r="E209" i="10"/>
  <c r="E176" i="10"/>
  <c r="E178" i="10"/>
  <c r="E305" i="10"/>
  <c r="E240" i="10"/>
  <c r="E329" i="10"/>
  <c r="E207" i="10"/>
  <c r="E349" i="10"/>
  <c r="E375" i="10"/>
  <c r="E92" i="10"/>
  <c r="E371" i="10"/>
  <c r="E204" i="10"/>
  <c r="E109" i="10"/>
  <c r="E85" i="10"/>
  <c r="E241" i="10"/>
  <c r="E22" i="10"/>
  <c r="D22" i="10" s="1"/>
  <c r="E25" i="10"/>
  <c r="D25" i="10" s="1"/>
  <c r="D21" i="10"/>
</calcChain>
</file>

<file path=xl/sharedStrings.xml><?xml version="1.0" encoding="utf-8"?>
<sst xmlns="http://schemas.openxmlformats.org/spreadsheetml/2006/main" count="14836" uniqueCount="202">
  <si>
    <t>Ingredient</t>
  </si>
  <si>
    <t>Name</t>
  </si>
  <si>
    <t>ID</t>
  </si>
  <si>
    <t>Water (uL)</t>
  </si>
  <si>
    <t>General Data</t>
  </si>
  <si>
    <t>Instructions</t>
  </si>
  <si>
    <t>MM to add (uL)</t>
  </si>
  <si>
    <t>Purpose (&lt;10 words)</t>
  </si>
  <si>
    <t>Circuit Information</t>
  </si>
  <si>
    <t>Plate Loc.</t>
  </si>
  <si>
    <t>Date and Time of Run</t>
  </si>
  <si>
    <t>Master Mix Preparation</t>
  </si>
  <si>
    <t># Rxns</t>
  </si>
  <si>
    <t>[Stock] (ng/uL)</t>
  </si>
  <si>
    <t>[Stock] (nM)</t>
  </si>
  <si>
    <t>Repeats</t>
  </si>
  <si>
    <t>Final*</t>
  </si>
  <si>
    <t>Stock*</t>
  </si>
  <si>
    <t>*Input as ratio</t>
  </si>
  <si>
    <t>Stocks</t>
  </si>
  <si>
    <t>Length (bp) (0 for non-DNA)</t>
  </si>
  <si>
    <t>Total DNA (uL)</t>
  </si>
  <si>
    <t>DNA #</t>
  </si>
  <si>
    <t>DNA Recipies</t>
  </si>
  <si>
    <t>Target Concentrations (nM)</t>
  </si>
  <si>
    <t>Rxn Volume</t>
  </si>
  <si>
    <t>Magic Numbers</t>
  </si>
  <si>
    <t>MM Excess</t>
  </si>
  <si>
    <t>Per Rxn (uL)</t>
  </si>
  <si>
    <t>Master Mix (uL)</t>
  </si>
  <si>
    <t>RNAse Inhibitor</t>
  </si>
  <si>
    <t>MG-dye</t>
  </si>
  <si>
    <t>Solution B</t>
  </si>
  <si>
    <t>Solution A</t>
  </si>
  <si>
    <t>DNA 2</t>
  </si>
  <si>
    <t>DNA 3</t>
  </si>
  <si>
    <t>DNA 4</t>
  </si>
  <si>
    <t>DNA 5</t>
  </si>
  <si>
    <t>DNA 6</t>
  </si>
  <si>
    <t>DNA 7</t>
  </si>
  <si>
    <t>DNA 8</t>
  </si>
  <si>
    <t>DNA 9</t>
  </si>
  <si>
    <t>Neg. control</t>
  </si>
  <si>
    <t>Conditon 6</t>
  </si>
  <si>
    <t>Conditon 7</t>
  </si>
  <si>
    <t>Conditon 8</t>
  </si>
  <si>
    <t>Conditon 9</t>
  </si>
  <si>
    <t>Conditon 10</t>
  </si>
  <si>
    <t>Conditon 11</t>
  </si>
  <si>
    <t>Conditon 12</t>
  </si>
  <si>
    <t>Conditon 13</t>
  </si>
  <si>
    <t>Conditon 14</t>
  </si>
  <si>
    <t>Conditon 15</t>
  </si>
  <si>
    <t>MGapt-UTR1-deGFP (mRNA)</t>
  </si>
  <si>
    <t>MGapt (mRNA)</t>
  </si>
  <si>
    <t>Stock Dilutions</t>
  </si>
  <si>
    <t>[Stock] (uM)</t>
  </si>
  <si>
    <t>Mgapt-1</t>
  </si>
  <si>
    <t>Mgapt-deGFP-1</t>
  </si>
  <si>
    <t>Mgapt-deGFP-2</t>
  </si>
  <si>
    <t>Mgapt-deGFP-3</t>
  </si>
  <si>
    <t>Mgapt-2</t>
  </si>
  <si>
    <t>Mgapt-3</t>
  </si>
  <si>
    <t>Source Plate Name</t>
  </si>
  <si>
    <t>Source Plate Type</t>
  </si>
  <si>
    <t>Source Well</t>
  </si>
  <si>
    <t>Sample ID</t>
  </si>
  <si>
    <t>Sample Name</t>
  </si>
  <si>
    <t>Sample Group</t>
  </si>
  <si>
    <t>Sample Comment</t>
  </si>
  <si>
    <t>Destination Plate Name</t>
  </si>
  <si>
    <t>Destination Well</t>
  </si>
  <si>
    <t>Transfer Volume</t>
  </si>
  <si>
    <t>Source[1]</t>
  </si>
  <si>
    <t>384PP_AQ_BP</t>
  </si>
  <si>
    <t>PURExpress</t>
  </si>
  <si>
    <t>Destination[1]</t>
  </si>
  <si>
    <t>B17</t>
  </si>
  <si>
    <t>B18</t>
  </si>
  <si>
    <t>B19</t>
  </si>
  <si>
    <t>B20</t>
  </si>
  <si>
    <t>B21</t>
  </si>
  <si>
    <t>B22</t>
  </si>
  <si>
    <t>B23</t>
  </si>
  <si>
    <t>mRNA_deGFP</t>
  </si>
  <si>
    <t>NFW</t>
  </si>
  <si>
    <t>mRNA_Mgapt</t>
  </si>
  <si>
    <t>mrna</t>
  </si>
  <si>
    <t xml:space="preserve">mGapt reading </t>
  </si>
  <si>
    <t>Lagtime [deGFP:485,515[2]]</t>
  </si>
  <si>
    <t>t at Max V [deGFP:485,515[2]]</t>
  </si>
  <si>
    <t>R-Squared [deGFP:485,515[2]]</t>
  </si>
  <si>
    <t>Max V [deGFP:485,515[2]]</t>
  </si>
  <si>
    <t>Lagtime [deGFP:485,515]</t>
  </si>
  <si>
    <t>t at Max V [deGFP:485,515]</t>
  </si>
  <si>
    <t>R-Squared [deGFP:485,515]</t>
  </si>
  <si>
    <t>Max V [deGFP:485,515]</t>
  </si>
  <si>
    <t>Lagtime [mGapt:610,650[2]]</t>
  </si>
  <si>
    <t>t at Max V [mGapt:610,650[2]]</t>
  </si>
  <si>
    <t>R-Squared [mGapt:610,650[2]]</t>
  </si>
  <si>
    <t>Max V [mGapt:610,650[2]]</t>
  </si>
  <si>
    <t>Lagtime [mGapt:610,650]</t>
  </si>
  <si>
    <t>t at Max V [mGapt:610,650]</t>
  </si>
  <si>
    <t>R-Squared [mGapt:610,650]</t>
  </si>
  <si>
    <t>Max V [mGapt:610,650]</t>
  </si>
  <si>
    <t>P</t>
  </si>
  <si>
    <t>O</t>
  </si>
  <si>
    <t>N</t>
  </si>
  <si>
    <t>M</t>
  </si>
  <si>
    <t>L</t>
  </si>
  <si>
    <t>K</t>
  </si>
  <si>
    <t>J</t>
  </si>
  <si>
    <t>I</t>
  </si>
  <si>
    <t>H</t>
  </si>
  <si>
    <t>G</t>
  </si>
  <si>
    <t>F</t>
  </si>
  <si>
    <t>E</t>
  </si>
  <si>
    <t>D</t>
  </si>
  <si>
    <t>C</t>
  </si>
  <si>
    <t>B</t>
  </si>
  <si>
    <t>A</t>
  </si>
  <si>
    <t>Results</t>
  </si>
  <si>
    <t>OVRFLW</t>
  </si>
  <si>
    <t>C23</t>
  </si>
  <si>
    <t>C22</t>
  </si>
  <si>
    <t>C21</t>
  </si>
  <si>
    <t>C20</t>
  </si>
  <si>
    <t>T° deGFP:485,515[2]</t>
  </si>
  <si>
    <t>Time</t>
  </si>
  <si>
    <t>deGFP:485,515[2]</t>
  </si>
  <si>
    <t>T° deGFP:485,515</t>
  </si>
  <si>
    <t>deGFP:485,515</t>
  </si>
  <si>
    <t>T° mGapt:610,650[2]</t>
  </si>
  <si>
    <t>mGapt:610,650[2]</t>
  </si>
  <si>
    <t>T° mGapt:610,650</t>
  </si>
  <si>
    <t>mGapt:610,650</t>
  </si>
  <si>
    <t>Well ID</t>
  </si>
  <si>
    <t>SPL8</t>
  </si>
  <si>
    <t>SPL6</t>
  </si>
  <si>
    <t>SPL4</t>
  </si>
  <si>
    <t>SPL2</t>
  </si>
  <si>
    <t>SPL7</t>
  </si>
  <si>
    <t>SPL5</t>
  </si>
  <si>
    <t>SPL3</t>
  </si>
  <si>
    <t>SPL1</t>
  </si>
  <si>
    <t>Layout</t>
  </si>
  <si>
    <t>End Kinetic</t>
  </si>
  <si>
    <t>Read Height: 9.5 mm</t>
  </si>
  <si>
    <t>Read Speed: Normal,  Delay: 100 msec,  Measurements/Data Point: 10</t>
  </si>
  <si>
    <t>Light Source: Xenon Flash,  Lamp Energy: High</t>
  </si>
  <si>
    <t xml:space="preserve">    Optics: Bottom,  Gain: 100</t>
  </si>
  <si>
    <t xml:space="preserve">    Excitation: 485,  Emission: 515</t>
  </si>
  <si>
    <t>Filter Set 2</t>
  </si>
  <si>
    <t xml:space="preserve">    Optics: Bottom,  Gain: 61</t>
  </si>
  <si>
    <t>Filter Set 1</t>
  </si>
  <si>
    <t>B20..C23</t>
  </si>
  <si>
    <t>Fluorescence Endpoint</t>
  </si>
  <si>
    <t>deGFP</t>
  </si>
  <si>
    <t xml:space="preserve">    Read</t>
  </si>
  <si>
    <t xml:space="preserve">    Optics: Bottom,  Gain: 150</t>
  </si>
  <si>
    <t xml:space="preserve">    Excitation: 610,  Emission: 650</t>
  </si>
  <si>
    <t xml:space="preserve">    Optics: Bottom,  Gain: 135</t>
  </si>
  <si>
    <t>mGapt</t>
  </si>
  <si>
    <t>Runtime 12:00:00 (HH:MM:SS), Interval 0:03:00, 241 Reads</t>
  </si>
  <si>
    <t>Start Kinetic</t>
  </si>
  <si>
    <t>Preheat before moving to next step</t>
  </si>
  <si>
    <t>Setpoint 37°C</t>
  </si>
  <si>
    <t>Set Temperature</t>
  </si>
  <si>
    <t>Eject plate on completion</t>
  </si>
  <si>
    <t>384 WELL PLATE</t>
  </si>
  <si>
    <t>Plate Type</t>
  </si>
  <si>
    <t>Procedure Details</t>
  </si>
  <si>
    <t>Reader</t>
  </si>
  <si>
    <t>Reading Type</t>
  </si>
  <si>
    <t>Reader Serial Number:</t>
  </si>
  <si>
    <t>Synergy H1</t>
  </si>
  <si>
    <t>Reader Type:</t>
  </si>
  <si>
    <t>Date</t>
  </si>
  <si>
    <t>Plate 1</t>
  </si>
  <si>
    <t>Plate Number</t>
  </si>
  <si>
    <t>C:\Users\Biotek4\Box\biocircuits\ZJurado\Biotek\Protocols\deGFP_MGapt_384.prt</t>
  </si>
  <si>
    <t>Protocol File Path:</t>
  </si>
  <si>
    <t>C:\Users\Biotek4\Box\biocircuits\ZJurado\Projects\Organelles\PUREfrex_system\2023.07.28_mRNA_inPUREneb.xpt</t>
  </si>
  <si>
    <t>Experiment File Path:</t>
  </si>
  <si>
    <t>3.04.17</t>
  </si>
  <si>
    <t>Software Version</t>
  </si>
  <si>
    <t>Temp C</t>
  </si>
  <si>
    <t>well</t>
  </si>
  <si>
    <t>rna</t>
  </si>
  <si>
    <t>conc</t>
  </si>
  <si>
    <t>none</t>
  </si>
  <si>
    <t>date</t>
  </si>
  <si>
    <t>2023.07.28</t>
  </si>
  <si>
    <t>systems</t>
  </si>
  <si>
    <t>value</t>
  </si>
  <si>
    <t>conc_stock</t>
  </si>
  <si>
    <t>vol_nL</t>
  </si>
  <si>
    <t>vol for .5 uM (uL)</t>
  </si>
  <si>
    <t>vol added (nL)</t>
  </si>
  <si>
    <t>Final conc (uM)</t>
  </si>
  <si>
    <t>MGapt-deGFP</t>
  </si>
  <si>
    <t>MGapt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</si>
</sst>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Red]0.00"/>
    <numFmt numFmtId="165" formatCode="0.0000"/>
    <numFmt numFmtId="166" formatCode="0.000"/>
    <numFmt numFmtId="167" formatCode="0.0"/>
  </numFmts>
  <fonts count="10" x14ac:knownFonts="1">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1"/>
      <name val="Calibri"/>
      <family val="2"/>
      <scheme val="minor"/>
    </font>
    <font>
      <b/>
      <u/>
      <sz val="11"/>
      <name val="Calibri"/>
      <family val="2"/>
      <scheme val="minor"/>
    </font>
    <font>
      <sz val="8"/>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20">
    <border>
      <left/>
      <right/>
      <top/>
      <bottom/>
      <diagonal/>
    </border>
    <border>
      <left/>
      <right/>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64"/>
      </left>
      <right style="thin">
        <color auto="1"/>
      </right>
      <top style="thin">
        <color auto="1"/>
      </top>
      <bottom/>
      <diagonal/>
    </border>
    <border>
      <left style="thin">
        <color indexed="64"/>
      </left>
      <right style="thin">
        <color auto="1"/>
      </right>
      <top/>
      <bottom style="thin">
        <color auto="1"/>
      </bottom>
      <diagonal/>
    </border>
    <border>
      <left style="thin">
        <color indexed="64"/>
      </left>
      <right style="thin">
        <color auto="1"/>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73">
    <xf numFmtId="1"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2" fontId="4" fillId="0" borderId="0" applyNumberFormat="0" applyFill="0" applyBorder="0" applyAlignment="0" applyProtection="0"/>
    <xf numFmtId="2" fontId="5" fillId="0" borderId="0" applyNumberFormat="0" applyFill="0" applyBorder="0" applyAlignment="0" applyProtection="0"/>
    <xf numFmtId="2" fontId="4" fillId="0" borderId="0" applyNumberFormat="0" applyFill="0" applyBorder="0" applyAlignment="0" applyProtection="0"/>
    <xf numFmtId="2"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1" fontId="4" fillId="0" borderId="0" applyNumberFormat="0" applyFill="0" applyBorder="0" applyAlignment="0" applyProtection="0"/>
    <xf numFmtId="1" fontId="5" fillId="0" borderId="0" applyNumberFormat="0" applyFill="0" applyBorder="0" applyAlignment="0" applyProtection="0"/>
    <xf numFmtId="0" fontId="6" fillId="0" borderId="0"/>
    <xf numFmtId="1" fontId="6" fillId="0" borderId="0"/>
  </cellStyleXfs>
  <cellXfs count="164">
    <xf numFmtId="1" fontId="0" fillId="0" borderId="0" xfId="0"/>
    <xf numFmtId="1" fontId="2" fillId="0" borderId="0" xfId="0" applyFont="1" applyProtection="1"/>
    <xf numFmtId="0" fontId="0" fillId="0" borderId="0" xfId="0" applyNumberFormat="1" applyProtection="1"/>
    <xf numFmtId="1" fontId="0" fillId="0" borderId="0" xfId="0" applyProtection="1"/>
    <xf numFmtId="1" fontId="0" fillId="4" borderId="0" xfId="0" applyFill="1" applyAlignment="1" applyProtection="1">
      <alignment wrapText="1"/>
    </xf>
    <xf numFmtId="1" fontId="1" fillId="0" borderId="0" xfId="0" applyFont="1" applyAlignment="1" applyProtection="1">
      <alignment horizontal="right" wrapText="1"/>
    </xf>
    <xf numFmtId="1" fontId="1" fillId="0" borderId="0" xfId="0" applyFont="1" applyAlignment="1" applyProtection="1">
      <alignment horizontal="center" wrapText="1"/>
    </xf>
    <xf numFmtId="1" fontId="1" fillId="0" borderId="0" xfId="0" applyFont="1" applyProtection="1"/>
    <xf numFmtId="1" fontId="0" fillId="0" borderId="0" xfId="0" applyAlignment="1" applyProtection="1">
      <alignment wrapText="1"/>
    </xf>
    <xf numFmtId="1" fontId="1" fillId="0" borderId="0" xfId="0" applyFont="1" applyAlignment="1" applyProtection="1">
      <alignment wrapText="1"/>
    </xf>
    <xf numFmtId="0" fontId="1" fillId="0" borderId="0" xfId="0" applyNumberFormat="1" applyFont="1" applyProtection="1"/>
    <xf numFmtId="0" fontId="0" fillId="0" borderId="0" xfId="0" applyNumberFormat="1" applyFill="1" applyProtection="1"/>
    <xf numFmtId="1" fontId="1" fillId="0" borderId="0" xfId="0" applyFont="1" applyBorder="1" applyAlignment="1" applyProtection="1">
      <alignment horizontal="center" wrapText="1"/>
    </xf>
    <xf numFmtId="1" fontId="0" fillId="2" borderId="1" xfId="0" applyFill="1" applyBorder="1" applyAlignment="1" applyProtection="1">
      <alignment horizontal="center"/>
    </xf>
    <xf numFmtId="0" fontId="0" fillId="2" borderId="0" xfId="0" applyNumberFormat="1" applyFill="1" applyBorder="1" applyAlignment="1" applyProtection="1">
      <alignment horizontal="center"/>
    </xf>
    <xf numFmtId="1" fontId="0" fillId="0" borderId="0" xfId="0" applyBorder="1" applyProtection="1"/>
    <xf numFmtId="0" fontId="0" fillId="2" borderId="0" xfId="0" applyNumberFormat="1" applyFill="1" applyProtection="1"/>
    <xf numFmtId="1" fontId="0" fillId="2" borderId="0" xfId="0" applyFill="1" applyBorder="1" applyAlignment="1" applyProtection="1">
      <alignment horizontal="center"/>
    </xf>
    <xf numFmtId="1" fontId="0" fillId="2" borderId="2" xfId="0" applyFill="1" applyBorder="1" applyAlignment="1" applyProtection="1">
      <alignment horizontal="center"/>
    </xf>
    <xf numFmtId="1" fontId="1" fillId="0" borderId="0" xfId="0" applyFont="1" applyAlignment="1" applyProtection="1">
      <alignment horizontal="center" wrapText="1"/>
      <protection locked="0"/>
    </xf>
    <xf numFmtId="1" fontId="0" fillId="2" borderId="2" xfId="0" applyFill="1" applyBorder="1" applyAlignment="1" applyProtection="1">
      <protection locked="0"/>
    </xf>
    <xf numFmtId="1" fontId="0" fillId="2" borderId="2" xfId="0" applyFont="1" applyFill="1" applyBorder="1" applyAlignment="1" applyProtection="1">
      <alignment horizontal="right"/>
      <protection locked="0"/>
    </xf>
    <xf numFmtId="1" fontId="0" fillId="2" borderId="2" xfId="0" applyFill="1" applyBorder="1" applyAlignment="1" applyProtection="1">
      <alignment horizontal="right"/>
      <protection locked="0"/>
    </xf>
    <xf numFmtId="1" fontId="0" fillId="2" borderId="0" xfId="0" applyFill="1" applyBorder="1" applyAlignment="1" applyProtection="1">
      <protection locked="0"/>
    </xf>
    <xf numFmtId="1" fontId="0" fillId="2" borderId="0" xfId="0" applyFont="1" applyFill="1" applyBorder="1" applyAlignment="1" applyProtection="1">
      <alignment horizontal="right"/>
      <protection locked="0"/>
    </xf>
    <xf numFmtId="1" fontId="0" fillId="2" borderId="0" xfId="0" applyFill="1" applyBorder="1" applyAlignment="1" applyProtection="1">
      <alignment horizontal="right"/>
      <protection locked="0"/>
    </xf>
    <xf numFmtId="1" fontId="0" fillId="2" borderId="1" xfId="0" applyFont="1" applyFill="1" applyBorder="1" applyAlignment="1" applyProtection="1">
      <alignment horizontal="right"/>
      <protection locked="0"/>
    </xf>
    <xf numFmtId="2" fontId="0" fillId="4" borderId="6" xfId="0" applyNumberFormat="1" applyFill="1" applyBorder="1" applyAlignment="1" applyProtection="1">
      <alignment horizontal="right"/>
      <protection locked="0"/>
    </xf>
    <xf numFmtId="2" fontId="0" fillId="4" borderId="7" xfId="0" applyNumberFormat="1" applyFill="1" applyBorder="1" applyAlignment="1" applyProtection="1">
      <alignment horizontal="right"/>
      <protection locked="0"/>
    </xf>
    <xf numFmtId="2" fontId="0" fillId="4" borderId="8" xfId="0" applyNumberFormat="1" applyFill="1" applyBorder="1" applyAlignment="1" applyProtection="1">
      <alignment horizontal="right"/>
      <protection locked="0"/>
    </xf>
    <xf numFmtId="1" fontId="0" fillId="2" borderId="0" xfId="0" applyFill="1" applyBorder="1" applyProtection="1"/>
    <xf numFmtId="1" fontId="0" fillId="2" borderId="3" xfId="0" applyFill="1" applyBorder="1" applyProtection="1"/>
    <xf numFmtId="1" fontId="0" fillId="2" borderId="5" xfId="0" applyFill="1" applyBorder="1" applyProtection="1"/>
    <xf numFmtId="1" fontId="0" fillId="2" borderId="4" xfId="0" applyFill="1" applyBorder="1" applyProtection="1"/>
    <xf numFmtId="1" fontId="0" fillId="2" borderId="1" xfId="0" applyFill="1" applyBorder="1" applyProtection="1"/>
    <xf numFmtId="2" fontId="0" fillId="3" borderId="2" xfId="0" applyNumberFormat="1" applyFill="1" applyBorder="1" applyAlignment="1" applyProtection="1">
      <alignment horizontal="right"/>
    </xf>
    <xf numFmtId="2" fontId="0" fillId="3" borderId="0" xfId="0" applyNumberFormat="1" applyFill="1" applyBorder="1" applyAlignment="1" applyProtection="1">
      <alignment horizontal="right"/>
    </xf>
    <xf numFmtId="2" fontId="0" fillId="3" borderId="1" xfId="0" applyNumberFormat="1" applyFill="1" applyBorder="1" applyAlignment="1" applyProtection="1">
      <alignment horizontal="right"/>
    </xf>
    <xf numFmtId="0" fontId="0" fillId="2" borderId="3" xfId="0" applyNumberFormat="1" applyFill="1" applyBorder="1" applyAlignment="1" applyProtection="1">
      <alignment horizontal="center"/>
    </xf>
    <xf numFmtId="0" fontId="0" fillId="2" borderId="5" xfId="0" applyNumberFormat="1" applyFill="1" applyBorder="1" applyAlignment="1" applyProtection="1">
      <alignment horizontal="center"/>
    </xf>
    <xf numFmtId="0" fontId="0" fillId="2" borderId="4" xfId="0" applyNumberFormat="1" applyFill="1" applyBorder="1" applyAlignment="1" applyProtection="1">
      <alignment horizontal="center"/>
    </xf>
    <xf numFmtId="2" fontId="0" fillId="2" borderId="3" xfId="0" applyNumberFormat="1" applyFill="1" applyBorder="1" applyProtection="1"/>
    <xf numFmtId="2" fontId="0" fillId="2" borderId="2" xfId="0" applyNumberFormat="1" applyFill="1" applyBorder="1" applyProtection="1"/>
    <xf numFmtId="2" fontId="0" fillId="2" borderId="5" xfId="0" applyNumberFormat="1" applyFill="1" applyBorder="1" applyProtection="1"/>
    <xf numFmtId="2" fontId="0" fillId="2" borderId="0" xfId="0" applyNumberFormat="1" applyFill="1" applyBorder="1" applyProtection="1"/>
    <xf numFmtId="2" fontId="0" fillId="2" borderId="4" xfId="0" applyNumberFormat="1" applyFill="1" applyBorder="1" applyProtection="1"/>
    <xf numFmtId="2" fontId="0" fillId="2" borderId="1" xfId="0" applyNumberFormat="1" applyFill="1" applyBorder="1" applyProtection="1"/>
    <xf numFmtId="164" fontId="0" fillId="2" borderId="0" xfId="0" applyNumberFormat="1" applyFill="1" applyProtection="1"/>
    <xf numFmtId="164" fontId="0" fillId="0" borderId="0" xfId="0" applyNumberFormat="1" applyProtection="1"/>
    <xf numFmtId="1" fontId="0" fillId="2" borderId="6" xfId="0" applyNumberFormat="1" applyFill="1" applyBorder="1" applyProtection="1"/>
    <xf numFmtId="1" fontId="0" fillId="2" borderId="7" xfId="0" applyNumberFormat="1" applyFill="1" applyBorder="1" applyProtection="1"/>
    <xf numFmtId="1" fontId="0" fillId="2" borderId="8" xfId="0" applyNumberFormat="1" applyFill="1" applyBorder="1" applyProtection="1"/>
    <xf numFmtId="2" fontId="0" fillId="2" borderId="6" xfId="0" applyNumberFormat="1" applyFill="1" applyBorder="1" applyProtection="1"/>
    <xf numFmtId="2" fontId="0" fillId="2" borderId="7" xfId="0" applyNumberFormat="1" applyFill="1" applyBorder="1" applyProtection="1"/>
    <xf numFmtId="2" fontId="0" fillId="2" borderId="8" xfId="0" applyNumberFormat="1" applyFill="1" applyBorder="1" applyProtection="1"/>
    <xf numFmtId="2" fontId="0" fillId="3" borderId="2" xfId="0" applyNumberFormat="1" applyFill="1" applyBorder="1" applyProtection="1"/>
    <xf numFmtId="2" fontId="0" fillId="3" borderId="1" xfId="0" applyNumberFormat="1" applyFill="1" applyBorder="1" applyProtection="1"/>
    <xf numFmtId="2" fontId="0" fillId="3" borderId="5" xfId="0" applyNumberFormat="1" applyFill="1" applyBorder="1" applyAlignment="1" applyProtection="1">
      <alignment horizontal="right"/>
    </xf>
    <xf numFmtId="2" fontId="0" fillId="3" borderId="4" xfId="0" applyNumberFormat="1" applyFill="1" applyBorder="1" applyAlignment="1" applyProtection="1">
      <alignment horizontal="right"/>
    </xf>
    <xf numFmtId="0" fontId="0" fillId="3" borderId="3" xfId="0" applyNumberFormat="1" applyFill="1" applyBorder="1" applyAlignment="1" applyProtection="1">
      <alignment horizontal="center"/>
    </xf>
    <xf numFmtId="1" fontId="0" fillId="3" borderId="2" xfId="0" applyFill="1" applyBorder="1" applyAlignment="1" applyProtection="1">
      <alignment horizontal="center"/>
    </xf>
    <xf numFmtId="1" fontId="0" fillId="3" borderId="6" xfId="0" applyFill="1" applyBorder="1" applyAlignment="1" applyProtection="1">
      <alignment horizontal="center"/>
    </xf>
    <xf numFmtId="0" fontId="0" fillId="3" borderId="5" xfId="0" applyNumberFormat="1" applyFill="1" applyBorder="1" applyAlignment="1" applyProtection="1">
      <alignment horizontal="center"/>
    </xf>
    <xf numFmtId="1" fontId="0" fillId="3" borderId="0" xfId="0" applyFill="1" applyBorder="1" applyAlignment="1" applyProtection="1">
      <alignment horizontal="center"/>
    </xf>
    <xf numFmtId="1" fontId="0" fillId="3" borderId="7" xfId="0" applyFill="1" applyBorder="1" applyAlignment="1" applyProtection="1">
      <alignment horizontal="center"/>
    </xf>
    <xf numFmtId="0" fontId="0" fillId="3" borderId="4" xfId="0" applyNumberFormat="1" applyFill="1" applyBorder="1" applyAlignment="1" applyProtection="1">
      <alignment horizontal="center"/>
    </xf>
    <xf numFmtId="1" fontId="0" fillId="3" borderId="1" xfId="0" applyFill="1" applyBorder="1" applyAlignment="1" applyProtection="1">
      <alignment horizontal="center"/>
    </xf>
    <xf numFmtId="1" fontId="0" fillId="3" borderId="8" xfId="0" applyFill="1" applyBorder="1" applyAlignment="1" applyProtection="1">
      <alignment horizontal="center"/>
    </xf>
    <xf numFmtId="2" fontId="0" fillId="0" borderId="0" xfId="0" applyNumberFormat="1" applyProtection="1"/>
    <xf numFmtId="1" fontId="1" fillId="4" borderId="3" xfId="0" applyFont="1" applyFill="1" applyBorder="1" applyAlignment="1" applyProtection="1">
      <alignment horizontal="center" wrapText="1"/>
    </xf>
    <xf numFmtId="1" fontId="1" fillId="4" borderId="2" xfId="0" applyFont="1" applyFill="1" applyBorder="1" applyAlignment="1" applyProtection="1">
      <alignment horizontal="center" wrapText="1"/>
    </xf>
    <xf numFmtId="1" fontId="1" fillId="4" borderId="2" xfId="0" applyFont="1" applyFill="1" applyBorder="1" applyAlignment="1" applyProtection="1">
      <alignment wrapText="1"/>
    </xf>
    <xf numFmtId="1" fontId="1" fillId="4" borderId="6" xfId="0" applyFont="1" applyFill="1" applyBorder="1" applyProtection="1"/>
    <xf numFmtId="1" fontId="1" fillId="4" borderId="6" xfId="0" applyFont="1" applyFill="1" applyBorder="1" applyAlignment="1" applyProtection="1">
      <alignment horizontal="center" wrapText="1"/>
    </xf>
    <xf numFmtId="1" fontId="0" fillId="0" borderId="2" xfId="0" applyBorder="1"/>
    <xf numFmtId="1" fontId="0" fillId="0" borderId="0" xfId="0" applyBorder="1"/>
    <xf numFmtId="0" fontId="0" fillId="2" borderId="1" xfId="0" applyNumberFormat="1" applyFill="1" applyBorder="1" applyAlignment="1" applyProtection="1">
      <alignment horizontal="center"/>
    </xf>
    <xf numFmtId="1" fontId="0" fillId="0" borderId="1" xfId="0" applyBorder="1"/>
    <xf numFmtId="2" fontId="0" fillId="0" borderId="0" xfId="0" applyNumberFormat="1"/>
    <xf numFmtId="2" fontId="0" fillId="4" borderId="9" xfId="0" applyNumberFormat="1" applyFill="1" applyBorder="1" applyAlignment="1" applyProtection="1">
      <alignment horizontal="right"/>
    </xf>
    <xf numFmtId="2" fontId="0" fillId="4" borderId="10" xfId="0" applyNumberFormat="1" applyFill="1" applyBorder="1" applyAlignment="1" applyProtection="1">
      <alignment horizontal="right"/>
    </xf>
    <xf numFmtId="2" fontId="0" fillId="4" borderId="11" xfId="0" applyNumberFormat="1" applyFill="1" applyBorder="1" applyAlignment="1" applyProtection="1">
      <alignment horizontal="right"/>
    </xf>
    <xf numFmtId="165" fontId="0" fillId="0" borderId="0" xfId="0" applyNumberFormat="1" applyProtection="1"/>
    <xf numFmtId="1" fontId="3" fillId="0" borderId="0" xfId="0" applyFont="1" applyProtection="1"/>
    <xf numFmtId="0" fontId="3" fillId="0" borderId="0" xfId="0" applyNumberFormat="1" applyFont="1" applyProtection="1"/>
    <xf numFmtId="2" fontId="3" fillId="4" borderId="10" xfId="0" applyNumberFormat="1" applyFont="1" applyFill="1" applyBorder="1" applyAlignment="1" applyProtection="1">
      <alignment horizontal="right"/>
    </xf>
    <xf numFmtId="2" fontId="3" fillId="3" borderId="1" xfId="0" applyNumberFormat="1" applyFont="1" applyFill="1" applyBorder="1" applyAlignment="1" applyProtection="1">
      <alignment horizontal="right"/>
    </xf>
    <xf numFmtId="2" fontId="3" fillId="3" borderId="4" xfId="0" applyNumberFormat="1" applyFont="1" applyFill="1" applyBorder="1" applyAlignment="1" applyProtection="1">
      <alignment horizontal="right"/>
    </xf>
    <xf numFmtId="1" fontId="3" fillId="3" borderId="8" xfId="0" applyFont="1" applyFill="1" applyBorder="1" applyAlignment="1" applyProtection="1">
      <alignment horizontal="center"/>
    </xf>
    <xf numFmtId="1" fontId="3" fillId="3" borderId="1" xfId="0" applyFont="1" applyFill="1" applyBorder="1" applyAlignment="1" applyProtection="1">
      <alignment horizontal="center"/>
    </xf>
    <xf numFmtId="0" fontId="3" fillId="3" borderId="4" xfId="0" applyNumberFormat="1" applyFont="1" applyFill="1" applyBorder="1" applyAlignment="1" applyProtection="1">
      <alignment horizontal="center"/>
    </xf>
    <xf numFmtId="2" fontId="3" fillId="4" borderId="11" xfId="0" applyNumberFormat="1" applyFont="1" applyFill="1" applyBorder="1" applyAlignment="1" applyProtection="1">
      <alignment horizontal="right"/>
    </xf>
    <xf numFmtId="2" fontId="3" fillId="3" borderId="0" xfId="0" applyNumberFormat="1" applyFont="1" applyFill="1" applyBorder="1" applyAlignment="1" applyProtection="1">
      <alignment horizontal="right"/>
    </xf>
    <xf numFmtId="2" fontId="3" fillId="3" borderId="5" xfId="0" applyNumberFormat="1" applyFont="1" applyFill="1" applyBorder="1" applyAlignment="1" applyProtection="1">
      <alignment horizontal="right"/>
    </xf>
    <xf numFmtId="1" fontId="3" fillId="3" borderId="7" xfId="0" applyFont="1" applyFill="1" applyBorder="1" applyAlignment="1" applyProtection="1">
      <alignment horizontal="center"/>
    </xf>
    <xf numFmtId="1" fontId="3" fillId="3" borderId="0" xfId="0" applyFont="1" applyFill="1" applyBorder="1" applyAlignment="1" applyProtection="1">
      <alignment horizontal="center"/>
    </xf>
    <xf numFmtId="0" fontId="3" fillId="3" borderId="5" xfId="0" applyNumberFormat="1" applyFont="1" applyFill="1" applyBorder="1" applyAlignment="1" applyProtection="1">
      <alignment horizontal="center"/>
    </xf>
    <xf numFmtId="2" fontId="3" fillId="4" borderId="9" xfId="0" applyNumberFormat="1" applyFont="1" applyFill="1" applyBorder="1" applyAlignment="1" applyProtection="1">
      <alignment horizontal="right"/>
    </xf>
    <xf numFmtId="2" fontId="3" fillId="3" borderId="2" xfId="0" applyNumberFormat="1" applyFont="1" applyFill="1" applyBorder="1" applyProtection="1"/>
    <xf numFmtId="2" fontId="3" fillId="3" borderId="2" xfId="0" applyNumberFormat="1" applyFont="1" applyFill="1" applyBorder="1" applyAlignment="1" applyProtection="1">
      <alignment horizontal="right"/>
    </xf>
    <xf numFmtId="2" fontId="3" fillId="3" borderId="3" xfId="0" applyNumberFormat="1" applyFont="1" applyFill="1" applyBorder="1" applyAlignment="1" applyProtection="1">
      <alignment horizontal="right"/>
    </xf>
    <xf numFmtId="1" fontId="3" fillId="3" borderId="6" xfId="0" applyFont="1" applyFill="1" applyBorder="1" applyAlignment="1" applyProtection="1">
      <alignment horizontal="center"/>
    </xf>
    <xf numFmtId="1" fontId="3" fillId="3" borderId="2" xfId="0" applyFont="1" applyFill="1" applyBorder="1" applyAlignment="1" applyProtection="1">
      <alignment horizontal="center"/>
    </xf>
    <xf numFmtId="0" fontId="3" fillId="3" borderId="3" xfId="0" applyNumberFormat="1" applyFont="1" applyFill="1" applyBorder="1" applyAlignment="1" applyProtection="1">
      <alignment horizontal="center"/>
    </xf>
    <xf numFmtId="2" fontId="3" fillId="3" borderId="0" xfId="0" applyNumberFormat="1" applyFont="1" applyFill="1" applyBorder="1" applyProtection="1"/>
    <xf numFmtId="1" fontId="7" fillId="0" borderId="0" xfId="0" applyFont="1" applyAlignment="1" applyProtection="1">
      <alignment wrapText="1"/>
    </xf>
    <xf numFmtId="1" fontId="7" fillId="0" borderId="0" xfId="0" applyFont="1" applyAlignment="1" applyProtection="1">
      <alignment horizontal="center" wrapText="1"/>
    </xf>
    <xf numFmtId="1" fontId="3" fillId="0" borderId="0" xfId="0" applyFont="1"/>
    <xf numFmtId="1" fontId="3" fillId="0" borderId="0" xfId="0" applyFont="1" applyAlignment="1" applyProtection="1">
      <alignment horizontal="right"/>
    </xf>
    <xf numFmtId="1" fontId="8" fillId="0" borderId="0" xfId="0" applyFont="1" applyProtection="1"/>
    <xf numFmtId="1" fontId="7" fillId="0" borderId="0" xfId="0" applyFont="1" applyProtection="1"/>
    <xf numFmtId="1" fontId="3" fillId="0" borderId="0" xfId="0" applyFont="1" applyFill="1" applyProtection="1"/>
    <xf numFmtId="0" fontId="3" fillId="0" borderId="0" xfId="0" applyNumberFormat="1" applyFont="1" applyFill="1" applyProtection="1"/>
    <xf numFmtId="1" fontId="9" fillId="0" borderId="0" xfId="0" applyFont="1" applyFill="1" applyProtection="1"/>
    <xf numFmtId="2" fontId="3" fillId="5" borderId="0" xfId="0" applyNumberFormat="1" applyFont="1" applyFill="1" applyProtection="1"/>
    <xf numFmtId="2" fontId="3" fillId="4" borderId="0" xfId="172" applyNumberFormat="1" applyFont="1" applyFill="1" applyProtection="1"/>
    <xf numFmtId="0" fontId="3" fillId="2" borderId="0" xfId="0" applyNumberFormat="1" applyFont="1" applyFill="1" applyProtection="1"/>
    <xf numFmtId="1" fontId="3" fillId="4" borderId="0" xfId="0" applyFont="1" applyFill="1" applyProtection="1"/>
    <xf numFmtId="1" fontId="3" fillId="2" borderId="0" xfId="0" applyFont="1" applyFill="1" applyProtection="1"/>
    <xf numFmtId="1" fontId="3" fillId="0" borderId="0" xfId="0" applyFont="1" applyAlignment="1" applyProtection="1">
      <alignment wrapText="1"/>
    </xf>
    <xf numFmtId="0" fontId="7" fillId="0" borderId="0" xfId="0" applyNumberFormat="1" applyFont="1" applyAlignment="1" applyProtection="1">
      <alignment horizontal="center" wrapText="1"/>
    </xf>
    <xf numFmtId="165" fontId="3" fillId="0" borderId="0" xfId="0" applyNumberFormat="1" applyFont="1" applyProtection="1"/>
    <xf numFmtId="1" fontId="7" fillId="0" borderId="0" xfId="0" applyFont="1" applyAlignment="1" applyProtection="1"/>
    <xf numFmtId="0" fontId="3" fillId="2" borderId="0" xfId="0" applyNumberFormat="1" applyFont="1" applyFill="1" applyAlignment="1" applyProtection="1">
      <alignment horizontal="left"/>
    </xf>
    <xf numFmtId="14" fontId="3" fillId="2" borderId="0" xfId="0" applyNumberFormat="1" applyFont="1" applyFill="1" applyAlignment="1" applyProtection="1">
      <alignment horizontal="left"/>
    </xf>
    <xf numFmtId="1" fontId="7" fillId="2" borderId="0" xfId="0" applyFont="1" applyFill="1" applyAlignment="1" applyProtection="1">
      <alignment horizontal="left"/>
    </xf>
    <xf numFmtId="0" fontId="8" fillId="0" borderId="0" xfId="0" applyNumberFormat="1" applyFont="1" applyProtection="1"/>
    <xf numFmtId="166" fontId="0" fillId="3" borderId="0" xfId="0" applyNumberFormat="1" applyFill="1" applyBorder="1" applyAlignment="1" applyProtection="1">
      <alignment horizontal="right"/>
    </xf>
    <xf numFmtId="166" fontId="0" fillId="3" borderId="1" xfId="0" applyNumberFormat="1" applyFill="1" applyBorder="1" applyAlignment="1" applyProtection="1">
      <alignment horizontal="right"/>
    </xf>
    <xf numFmtId="0" fontId="6" fillId="0" borderId="0" xfId="171" applyBorder="1"/>
    <xf numFmtId="0" fontId="6" fillId="0" borderId="13" xfId="171" applyBorder="1"/>
    <xf numFmtId="0" fontId="6" fillId="0" borderId="14" xfId="171" applyBorder="1"/>
    <xf numFmtId="0" fontId="0" fillId="6" borderId="14" xfId="171" applyFont="1" applyFill="1" applyBorder="1"/>
    <xf numFmtId="0" fontId="0" fillId="0" borderId="14" xfId="171" applyFont="1" applyBorder="1"/>
    <xf numFmtId="0" fontId="6" fillId="0" borderId="12" xfId="171" applyBorder="1"/>
    <xf numFmtId="0" fontId="6" fillId="0" borderId="15" xfId="171" applyBorder="1"/>
    <xf numFmtId="0" fontId="6" fillId="0" borderId="16" xfId="171" applyBorder="1"/>
    <xf numFmtId="0" fontId="0" fillId="6" borderId="0" xfId="171" applyFont="1" applyFill="1" applyBorder="1"/>
    <xf numFmtId="0" fontId="6" fillId="0" borderId="17" xfId="171" applyBorder="1"/>
    <xf numFmtId="0" fontId="6" fillId="0" borderId="18" xfId="171" applyBorder="1"/>
    <xf numFmtId="0" fontId="6" fillId="0" borderId="19" xfId="171" applyBorder="1"/>
    <xf numFmtId="1" fontId="6" fillId="0" borderId="14" xfId="171" applyNumberFormat="1" applyFill="1" applyBorder="1"/>
    <xf numFmtId="0" fontId="6" fillId="0" borderId="0" xfId="171" applyFill="1" applyBorder="1"/>
    <xf numFmtId="0" fontId="0" fillId="0" borderId="0" xfId="171" applyFont="1" applyFill="1" applyBorder="1"/>
    <xf numFmtId="1" fontId="6" fillId="0" borderId="0" xfId="171" applyNumberFormat="1" applyFill="1" applyBorder="1"/>
    <xf numFmtId="0" fontId="0" fillId="0" borderId="14" xfId="171" applyFont="1" applyFill="1" applyBorder="1"/>
    <xf numFmtId="0" fontId="0" fillId="0" borderId="18" xfId="171" applyFont="1" applyFill="1" applyBorder="1"/>
    <xf numFmtId="0" fontId="6" fillId="0" borderId="18" xfId="171" applyFill="1" applyBorder="1"/>
    <xf numFmtId="0" fontId="6" fillId="0" borderId="0" xfId="171"/>
    <xf numFmtId="21" fontId="6" fillId="0" borderId="0" xfId="171" applyNumberFormat="1"/>
    <xf numFmtId="19" fontId="6" fillId="0" borderId="0" xfId="171" applyNumberFormat="1"/>
    <xf numFmtId="14" fontId="6" fillId="0" borderId="0" xfId="171" applyNumberFormat="1"/>
    <xf numFmtId="0" fontId="0" fillId="0" borderId="0" xfId="171" applyFont="1"/>
    <xf numFmtId="167" fontId="0" fillId="0" borderId="0" xfId="0" applyNumberFormat="1"/>
    <xf numFmtId="2" fontId="0" fillId="0" borderId="0" xfId="171" applyNumberFormat="1" applyFont="1"/>
    <xf numFmtId="1" fontId="0" fillId="2" borderId="1" xfId="0" applyFill="1" applyBorder="1" applyAlignment="1" applyProtection="1">
      <protection locked="0"/>
    </xf>
    <xf numFmtId="1" fontId="0" fillId="2" borderId="1" xfId="0" applyFill="1" applyBorder="1" applyAlignment="1" applyProtection="1">
      <alignment horizontal="right"/>
      <protection locked="0"/>
    </xf>
    <xf numFmtId="166" fontId="0" fillId="4" borderId="6" xfId="0" applyNumberFormat="1" applyFill="1" applyBorder="1" applyAlignment="1" applyProtection="1">
      <alignment horizontal="right"/>
      <protection locked="0"/>
    </xf>
    <xf numFmtId="166" fontId="0" fillId="4" borderId="7" xfId="0" applyNumberFormat="1" applyFill="1" applyBorder="1" applyAlignment="1" applyProtection="1">
      <alignment horizontal="right"/>
      <protection locked="0"/>
    </xf>
    <xf numFmtId="1" fontId="0" fillId="4" borderId="6" xfId="0" applyNumberFormat="1" applyFill="1" applyBorder="1" applyAlignment="1" applyProtection="1">
      <alignment horizontal="right"/>
      <protection locked="0"/>
    </xf>
    <xf numFmtId="1" fontId="0" fillId="4" borderId="7" xfId="0" applyNumberFormat="1" applyFill="1" applyBorder="1" applyAlignment="1" applyProtection="1">
      <alignment horizontal="right"/>
      <protection locked="0"/>
    </xf>
    <xf numFmtId="166" fontId="1" fillId="0" borderId="0" xfId="0" applyNumberFormat="1" applyFont="1" applyAlignment="1" applyProtection="1">
      <alignment horizontal="center" wrapText="1"/>
      <protection locked="0"/>
    </xf>
    <xf numFmtId="1" fontId="0" fillId="0" borderId="0" xfId="171" applyNumberFormat="1" applyFont="1"/>
    <xf numFmtId="1" fontId="2" fillId="0" borderId="0" xfId="0" applyFont="1" applyAlignment="1" applyProtection="1">
      <alignment horizontal="center" wrapText="1"/>
    </xf>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ustomBuiltin="1"/>
    <cellStyle name="Normal 2" xfId="171"/>
    <cellStyle name="Normal 3" xfId="172"/>
  </cellStyles>
  <dxfs count="51">
    <dxf>
      <font>
        <color rgb="FFFF0000"/>
      </font>
    </dxf>
    <dxf>
      <font>
        <color theme="1"/>
      </font>
    </dxf>
    <dxf>
      <font>
        <color rgb="FFFF0000"/>
      </font>
    </dxf>
    <dxf>
      <font>
        <color theme="1"/>
      </font>
    </dxf>
    <dxf>
      <font>
        <color auto="1"/>
      </font>
      <fill>
        <patternFill>
          <bgColor rgb="FFFFC7CE"/>
        </patternFill>
      </fill>
    </dxf>
    <dxf>
      <font>
        <color rgb="FFFF0000"/>
      </font>
    </dxf>
    <dxf>
      <font>
        <color auto="1"/>
      </font>
      <fill>
        <patternFill>
          <bgColor rgb="FFFFC7CE"/>
        </patternFill>
      </fill>
    </dxf>
    <dxf>
      <font>
        <color rgb="FFFF0000"/>
      </font>
    </dxf>
    <dxf>
      <font>
        <color auto="1"/>
      </font>
      <fill>
        <patternFill>
          <bgColor rgb="FFFFC7CE"/>
        </patternFill>
      </fill>
    </dxf>
    <dxf>
      <font>
        <color rgb="FFFF0000"/>
      </font>
    </dxf>
    <dxf>
      <font>
        <color auto="1"/>
      </font>
      <fill>
        <patternFill>
          <bgColor rgb="FFFFC7CE"/>
        </patternFill>
      </fill>
    </dxf>
    <dxf>
      <font>
        <color rgb="FFFF0000"/>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auto="1"/>
      </font>
      <fill>
        <patternFill>
          <bgColor rgb="FFFFC7CE"/>
        </patternFill>
      </fill>
    </dxf>
    <dxf>
      <font>
        <color rgb="FFFF0000"/>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rgb="FFFF0000"/>
      </font>
    </dxf>
    <dxf>
      <font>
        <color theme="1"/>
      </font>
    </dxf>
    <dxf>
      <font>
        <color auto="1"/>
      </font>
      <fill>
        <patternFill>
          <bgColor rgb="FFFFC7CE"/>
        </patternFill>
      </fill>
    </dxf>
    <dxf>
      <font>
        <color rgb="FFFF0000"/>
      </font>
    </dxf>
    <dxf>
      <font>
        <color rgb="FFFF0000"/>
      </font>
    </dxf>
    <dxf>
      <font>
        <color theme="1"/>
      </font>
    </dxf>
    <dxf>
      <font>
        <color rgb="FFFF0000"/>
      </font>
    </dxf>
    <dxf>
      <font>
        <color theme="1"/>
      </font>
    </dxf>
    <dxf>
      <font>
        <color rgb="FFFF0000"/>
      </font>
    </dxf>
    <dxf>
      <font>
        <color rgb="FFFF0000"/>
      </font>
    </dxf>
    <dxf>
      <font>
        <color theme="1"/>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ila/Box/biocircuits/ZJurado/Projects/Organelles/PUREfrex_system/2023.07.06_TestPUREfrex_DNAconc_wEcho/2023.07.06_TestPUREfrex_DNAconc_EchoPickList.c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ipe_PURExpress"/>
      <sheetName val="Recipe_PUREfrex1"/>
      <sheetName val="Recipe_PUREfrex2"/>
      <sheetName val="Stocks"/>
      <sheetName val="Layout"/>
      <sheetName val="IDs"/>
      <sheetName val="Calc"/>
      <sheetName val="2023.07.06_TestPUREfrex_DNAconc"/>
    </sheetNames>
    <sheetDataSet>
      <sheetData sheetId="0">
        <row r="18">
          <cell r="D18">
            <v>2.25</v>
          </cell>
        </row>
      </sheetData>
      <sheetData sheetId="1">
        <row r="18">
          <cell r="D18">
            <v>3.25</v>
          </cell>
        </row>
      </sheetData>
      <sheetData sheetId="2">
        <row r="16">
          <cell r="I16">
            <v>3.2625000000000028</v>
          </cell>
        </row>
      </sheetData>
      <sheetData sheetId="3"/>
      <sheetData sheetId="4"/>
      <sheetData sheetId="5"/>
      <sheetData sheetId="6">
        <row r="2">
          <cell r="I2">
            <v>2225</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3"/>
  <sheetViews>
    <sheetView topLeftCell="A11" zoomScale="98" zoomScaleNormal="70" workbookViewId="0">
      <selection activeCell="H32" sqref="H32"/>
    </sheetView>
  </sheetViews>
  <sheetFormatPr defaultColWidth="8.81640625" defaultRowHeight="14.5" outlineLevelRow="1" x14ac:dyDescent="0.35"/>
  <cols>
    <col min="1" max="1" width="13.1796875" style="83" customWidth="1"/>
    <col min="2" max="2" width="9.36328125" style="83" bestFit="1" customWidth="1"/>
    <col min="3" max="3" width="37.54296875" style="84" bestFit="1" customWidth="1"/>
    <col min="4" max="4" width="6.453125" style="83" customWidth="1"/>
    <col min="5" max="5" width="7.08984375" style="83" customWidth="1"/>
    <col min="6" max="6" width="13.453125" style="83" bestFit="1" customWidth="1"/>
    <col min="7" max="7" width="7.453125" style="83" bestFit="1" customWidth="1"/>
    <col min="8" max="8" width="16.08984375" style="83" bestFit="1" customWidth="1"/>
    <col min="9" max="9" width="6.26953125" style="83" bestFit="1" customWidth="1"/>
    <col min="10" max="10" width="11" style="83" bestFit="1" customWidth="1"/>
    <col min="11" max="11" width="10.26953125" style="83" bestFit="1" customWidth="1"/>
    <col min="12" max="12" width="13.453125" style="83" bestFit="1" customWidth="1"/>
    <col min="13" max="13" width="9.54296875" style="83" bestFit="1" customWidth="1"/>
    <col min="14" max="14" width="8.81640625" style="83" bestFit="1" customWidth="1"/>
    <col min="15" max="15" width="10.81640625" style="83" customWidth="1"/>
    <col min="16" max="16384" width="8.81640625" style="83"/>
  </cols>
  <sheetData>
    <row r="1" spans="1:14" x14ac:dyDescent="0.35">
      <c r="A1" s="109" t="s">
        <v>4</v>
      </c>
      <c r="B1" s="109"/>
      <c r="C1" s="126"/>
    </row>
    <row r="2" spans="1:14" s="110" customFormat="1" outlineLevel="1" x14ac:dyDescent="0.35">
      <c r="A2" s="110" t="s">
        <v>1</v>
      </c>
      <c r="C2" s="125"/>
    </row>
    <row r="3" spans="1:14" outlineLevel="1" x14ac:dyDescent="0.35">
      <c r="A3" s="110" t="s">
        <v>10</v>
      </c>
      <c r="B3" s="110"/>
      <c r="C3" s="124"/>
    </row>
    <row r="4" spans="1:14" outlineLevel="1" x14ac:dyDescent="0.35">
      <c r="A4" s="110" t="s">
        <v>7</v>
      </c>
      <c r="B4" s="110"/>
      <c r="C4" s="123"/>
    </row>
    <row r="5" spans="1:14" outlineLevel="1" x14ac:dyDescent="0.35">
      <c r="A5" s="110" t="s">
        <v>8</v>
      </c>
      <c r="B5" s="110"/>
      <c r="C5" s="123"/>
    </row>
    <row r="7" spans="1:14" x14ac:dyDescent="0.35">
      <c r="A7" s="109" t="s">
        <v>5</v>
      </c>
      <c r="B7" s="110"/>
    </row>
    <row r="8" spans="1:14" outlineLevel="1" x14ac:dyDescent="0.35">
      <c r="A8" s="122"/>
      <c r="B8" s="110"/>
      <c r="H8" s="121"/>
      <c r="I8" s="121"/>
      <c r="M8" s="121"/>
      <c r="N8" s="121"/>
    </row>
    <row r="9" spans="1:14" x14ac:dyDescent="0.35">
      <c r="H9" s="121"/>
      <c r="I9" s="121"/>
      <c r="M9" s="121"/>
      <c r="N9" s="121"/>
    </row>
    <row r="10" spans="1:14" s="119" customFormat="1" ht="15" customHeight="1" x14ac:dyDescent="0.35">
      <c r="A10" s="109" t="s">
        <v>11</v>
      </c>
      <c r="B10" s="109"/>
      <c r="C10" s="84"/>
      <c r="D10" s="83"/>
      <c r="F10" s="8"/>
      <c r="G10" s="8"/>
      <c r="H10" s="8"/>
      <c r="I10" s="163" t="s">
        <v>26</v>
      </c>
      <c r="J10" s="163"/>
      <c r="K10" s="163"/>
      <c r="L10" s="9"/>
      <c r="M10" s="105"/>
    </row>
    <row r="11" spans="1:14" ht="43.5" outlineLevel="1" x14ac:dyDescent="0.35">
      <c r="A11" s="106" t="s">
        <v>0</v>
      </c>
      <c r="B11" s="106" t="s">
        <v>17</v>
      </c>
      <c r="C11" s="120" t="s">
        <v>16</v>
      </c>
      <c r="D11" s="110" t="s">
        <v>28</v>
      </c>
      <c r="E11" s="106" t="s">
        <v>29</v>
      </c>
      <c r="F11" s="8"/>
      <c r="G11" s="8"/>
      <c r="H11" s="8"/>
      <c r="I11" s="5" t="s">
        <v>12</v>
      </c>
      <c r="J11" s="7" t="s">
        <v>25</v>
      </c>
      <c r="K11" s="7" t="s">
        <v>27</v>
      </c>
      <c r="L11" s="3"/>
    </row>
    <row r="12" spans="1:14" outlineLevel="1" x14ac:dyDescent="0.35">
      <c r="A12" s="118" t="s">
        <v>33</v>
      </c>
      <c r="B12" s="117">
        <v>1</v>
      </c>
      <c r="C12" s="116">
        <v>0.4</v>
      </c>
      <c r="D12" s="115">
        <f>IFERROR(C12*$J$12/B12, "")</f>
        <v>4.2</v>
      </c>
      <c r="E12" s="114">
        <f>D12*I$12*K$12</f>
        <v>31.919999999999998</v>
      </c>
      <c r="F12" s="10"/>
      <c r="G12" s="3"/>
      <c r="H12" s="3"/>
      <c r="I12" s="4">
        <f>SUM(Layout!D3:D384)</f>
        <v>7</v>
      </c>
      <c r="J12" s="16">
        <v>10.5</v>
      </c>
      <c r="K12" s="47">
        <v>1.0857142857142856</v>
      </c>
      <c r="L12" s="48"/>
    </row>
    <row r="13" spans="1:14" outlineLevel="1" x14ac:dyDescent="0.35">
      <c r="A13" s="118" t="s">
        <v>32</v>
      </c>
      <c r="B13" s="117">
        <v>1</v>
      </c>
      <c r="C13" s="116">
        <v>0.3</v>
      </c>
      <c r="D13" s="115">
        <f t="shared" ref="D13:D16" si="0">IFERROR(C13*$J$12/B13, "")</f>
        <v>3.15</v>
      </c>
      <c r="E13" s="114">
        <f t="shared" ref="E13:E16" si="1">D13*I$12*K$12</f>
        <v>23.939999999999998</v>
      </c>
      <c r="F13" s="10"/>
      <c r="G13" s="3">
        <v>4694.8999999999996</v>
      </c>
      <c r="H13" s="3" t="s">
        <v>87</v>
      </c>
      <c r="I13" s="3"/>
      <c r="J13" s="3"/>
      <c r="K13" s="3"/>
      <c r="L13" s="68"/>
      <c r="M13" s="3"/>
      <c r="N13" s="3"/>
    </row>
    <row r="14" spans="1:14" outlineLevel="1" x14ac:dyDescent="0.35">
      <c r="A14" s="118" t="s">
        <v>31</v>
      </c>
      <c r="B14" s="117">
        <v>200</v>
      </c>
      <c r="C14" s="116">
        <v>10</v>
      </c>
      <c r="D14" s="115">
        <f t="shared" si="0"/>
        <v>0.52500000000000002</v>
      </c>
      <c r="E14" s="114">
        <f t="shared" si="1"/>
        <v>3.9899999999999998</v>
      </c>
      <c r="F14" s="3"/>
      <c r="G14" s="3">
        <v>9000</v>
      </c>
      <c r="H14" s="3" t="s">
        <v>88</v>
      </c>
      <c r="I14" s="3"/>
      <c r="J14" s="3"/>
      <c r="K14" s="3"/>
      <c r="L14" s="3"/>
      <c r="M14" s="3"/>
      <c r="N14" s="3"/>
    </row>
    <row r="15" spans="1:14" outlineLevel="1" x14ac:dyDescent="0.35">
      <c r="A15" s="118" t="s">
        <v>85</v>
      </c>
      <c r="B15" s="117"/>
      <c r="C15" s="116"/>
      <c r="D15" s="115">
        <v>0.1</v>
      </c>
      <c r="E15" s="114">
        <f t="shared" si="1"/>
        <v>0.76</v>
      </c>
      <c r="F15" s="11"/>
      <c r="G15" s="3"/>
      <c r="H15" s="3"/>
      <c r="I15" s="3"/>
      <c r="J15" s="3"/>
      <c r="K15" s="3"/>
      <c r="L15" s="3"/>
      <c r="M15" s="3"/>
      <c r="N15" s="3"/>
    </row>
    <row r="16" spans="1:14" outlineLevel="1" x14ac:dyDescent="0.35">
      <c r="A16" s="118" t="s">
        <v>30</v>
      </c>
      <c r="B16" s="117">
        <v>4000</v>
      </c>
      <c r="C16" s="116">
        <v>100</v>
      </c>
      <c r="D16" s="115">
        <f t="shared" si="0"/>
        <v>0.26250000000000001</v>
      </c>
      <c r="E16" s="114">
        <f t="shared" si="1"/>
        <v>1.9949999999999999</v>
      </c>
      <c r="F16" s="11"/>
      <c r="G16" s="3"/>
      <c r="H16" s="82"/>
      <c r="I16" s="3"/>
      <c r="J16" s="3"/>
      <c r="K16" s="3"/>
      <c r="L16" s="3"/>
      <c r="M16" s="3"/>
      <c r="N16" s="3"/>
    </row>
    <row r="17" spans="1:16" outlineLevel="1" x14ac:dyDescent="0.35">
      <c r="A17" s="118"/>
      <c r="B17" s="117"/>
      <c r="C17" s="116"/>
      <c r="D17" s="115" t="str">
        <f>IFERROR(C17*$H$12/B17, "")</f>
        <v/>
      </c>
      <c r="E17" s="114"/>
      <c r="F17" s="11"/>
      <c r="G17" s="3"/>
      <c r="H17" s="3"/>
      <c r="I17" s="3"/>
      <c r="J17" s="3"/>
      <c r="K17" s="3"/>
      <c r="L17" s="3"/>
      <c r="M17" s="3"/>
      <c r="N17" s="3"/>
    </row>
    <row r="18" spans="1:16" x14ac:dyDescent="0.35">
      <c r="A18" s="111"/>
      <c r="B18" s="113" t="s">
        <v>18</v>
      </c>
      <c r="C18" s="112"/>
      <c r="D18" s="111"/>
      <c r="G18" s="110"/>
    </row>
    <row r="19" spans="1:16" x14ac:dyDescent="0.35">
      <c r="A19" s="109" t="s">
        <v>23</v>
      </c>
      <c r="B19" s="109"/>
      <c r="H19" s="108"/>
      <c r="I19" s="107"/>
    </row>
    <row r="20" spans="1:16" s="9" customFormat="1" ht="29.25" customHeight="1" outlineLevel="1" x14ac:dyDescent="0.35">
      <c r="A20" s="6" t="s">
        <v>2</v>
      </c>
      <c r="B20" s="6" t="s">
        <v>9</v>
      </c>
      <c r="C20" s="9" t="s">
        <v>1</v>
      </c>
      <c r="D20" s="12" t="s">
        <v>3</v>
      </c>
      <c r="E20" s="6" t="s">
        <v>6</v>
      </c>
      <c r="F20" s="6" t="str">
        <f>IF(ISBLANK(Stocks!B3), "(DNA 1)", Stocks!B3)</f>
        <v>MGapt-UTR1-deGFP (mRNA)</v>
      </c>
      <c r="G20" s="6" t="str">
        <f>IF(ISBLANK(Stocks!B4), "(DNA 2)", Stocks!B4)</f>
        <v>MGapt (mRNA)</v>
      </c>
      <c r="H20" s="6" t="str">
        <f>IF(ISBLANK(Stocks!B5), "(DNA 3)", Stocks!B5)</f>
        <v>DNA 2</v>
      </c>
      <c r="I20" s="6" t="str">
        <f>IF(ISBLANK(Stocks!B6), "(DNA 4)", Stocks!B6)</f>
        <v>DNA 3</v>
      </c>
      <c r="J20" s="6" t="str">
        <f>IF(ISBLANK(Stocks!B7), "(DNA 5)", Stocks!B7)</f>
        <v>DNA 4</v>
      </c>
      <c r="K20" s="6" t="str">
        <f>IF(ISBLANK(Stocks!B8), "(DNA 6)", Stocks!B8)</f>
        <v>DNA 5</v>
      </c>
      <c r="L20" s="6" t="str">
        <f>IF(ISBLANK(Stocks!B9), "(DNA7)", Stocks!B9)</f>
        <v>DNA 6</v>
      </c>
      <c r="M20" s="6" t="str">
        <f>IF(ISBLANK(Stocks!B10), "(DNA 8)", Stocks!B10)</f>
        <v>DNA 7</v>
      </c>
      <c r="N20" s="6" t="str">
        <f>IF(ISBLANK(Stocks!B11), "(DNA 9)", Stocks!B11)</f>
        <v>DNA 8</v>
      </c>
      <c r="O20" s="6" t="str">
        <f>IF(ISBLANK(Stocks!B12), "(DNA 10)", Stocks!B12)</f>
        <v>DNA 9</v>
      </c>
      <c r="P20" s="12" t="s">
        <v>21</v>
      </c>
    </row>
    <row r="21" spans="1:16" s="3" customFormat="1" outlineLevel="1" x14ac:dyDescent="0.35">
      <c r="A21" s="59">
        <v>1</v>
      </c>
      <c r="B21" s="60" t="s">
        <v>77</v>
      </c>
      <c r="C21" s="60" t="str">
        <f>IF(ISBLANK(Layout!C3), "", Layout!C3)</f>
        <v>Neg. control</v>
      </c>
      <c r="D21" s="93">
        <f>IF(Layout!D3 &gt;0,Layout!D3* $J$12 - E21 - P21, "")</f>
        <v>2.2625000000000011</v>
      </c>
      <c r="E21" s="35">
        <f>IFERROR(Layout!D3*SUM($D$12:$D$17), "")</f>
        <v>8.2374999999999989</v>
      </c>
      <c r="F21" s="55" t="str">
        <f>IF(ISBLANK(Layout!E3),"",Layout!E3*$J$12/Stocks!$E$3*Layout!$D3)</f>
        <v/>
      </c>
      <c r="G21" s="55" t="str">
        <f>IF(ISBLANK(Layout!F3),"",Layout!F3*$J$12/Stocks!$E$4*Layout!$D3)</f>
        <v/>
      </c>
      <c r="H21" s="55" t="str">
        <f>IF(ISBLANK(Layout!G3),"",Layout!G3*$J$12/Stocks!$E$5*Layout!$D3)</f>
        <v/>
      </c>
      <c r="I21" s="55" t="str">
        <f>IF(ISBLANK(Layout!H3),"",Layout!H3*$J$12/Stocks!$E$6*Layout!$D3)</f>
        <v/>
      </c>
      <c r="J21" s="55" t="str">
        <f>IF(ISBLANK(Layout!I3),"",Layout!I3*$J$12/Stocks!$E$7*Layout!$D3)</f>
        <v/>
      </c>
      <c r="K21" s="55" t="str">
        <f>IF(ISBLANK(Layout!J3),"",Layout!J3*$J$12/Stocks!$E$8*Layout!$D3)</f>
        <v/>
      </c>
      <c r="L21" s="55" t="str">
        <f>IF(ISBLANK(Layout!K3),"",Layout!K3*$J$12/Stocks!$E$9*Layout!$D3)</f>
        <v/>
      </c>
      <c r="M21" s="55" t="str">
        <f>IF(ISBLANK(Layout!L3),"",Layout!L3*$J$12/Stocks!$E$10*Layout!$D3)</f>
        <v/>
      </c>
      <c r="N21" s="55" t="str">
        <f>IF(ISBLANK(Layout!M3),"",Layout!M3*$J$12/Stocks!$E$11*Layout!$D3)</f>
        <v/>
      </c>
      <c r="O21" s="55" t="str">
        <f>IF(ISBLANK(Layout!N3),"",Layout!N3*$J$12/Stocks!$E$12*Layout!$D3)</f>
        <v/>
      </c>
      <c r="P21" s="79">
        <f>SUM(F21:O21)</f>
        <v>0</v>
      </c>
    </row>
    <row r="22" spans="1:16" s="3" customFormat="1" outlineLevel="1" x14ac:dyDescent="0.35">
      <c r="A22" s="65">
        <v>2</v>
      </c>
      <c r="B22" s="66" t="s">
        <v>78</v>
      </c>
      <c r="C22" s="66" t="str">
        <f>IF(ISBLANK(Layout!C4), "", Layout!C4)</f>
        <v>Mgapt-deGFP-1</v>
      </c>
      <c r="D22" s="93">
        <f>IF(Layout!D4 &gt;0,Layout!D4* $J$12 - E22 - P22, "")</f>
        <v>5.4938754974674406</v>
      </c>
      <c r="E22" s="37">
        <f>IFERROR(Layout!D4*SUM($D$12:$D$17), "")</f>
        <v>24.712499999999999</v>
      </c>
      <c r="F22" s="56">
        <f>IF(ISBLANK(Layout!E4),"",Layout!E4*$J$12/Stocks!$E$3*Layout!$D4)</f>
        <v>1.2936245025325612</v>
      </c>
      <c r="G22" s="56" t="str">
        <f>IF(ISBLANK(Layout!F4),"",Layout!F4*$J$12/Stocks!$E$4*Layout!$D4)</f>
        <v/>
      </c>
      <c r="H22" s="56" t="str">
        <f>IF(ISBLANK(Layout!G4),"",Layout!G4*$J$12/Stocks!$E$5*Layout!$D4)</f>
        <v/>
      </c>
      <c r="I22" s="56" t="str">
        <f>IF(ISBLANK(Layout!H4),"",Layout!H4*$J$12/Stocks!$E$6*Layout!$D4)</f>
        <v/>
      </c>
      <c r="J22" s="56" t="str">
        <f>IF(ISBLANK(Layout!I4),"",Layout!I4*$J$12/Stocks!$E$7*Layout!$D4)</f>
        <v/>
      </c>
      <c r="K22" s="56" t="str">
        <f>IF(ISBLANK(Layout!J4),"",Layout!J4*$J$12/Stocks!$E$8*Layout!$D4)</f>
        <v/>
      </c>
      <c r="L22" s="56" t="str">
        <f>IF(ISBLANK(Layout!K4),"",Layout!K4*$J$12/Stocks!$E$9*Layout!$D4)</f>
        <v/>
      </c>
      <c r="M22" s="56" t="str">
        <f>IF(ISBLANK(Layout!L4),"",Layout!L4*$J$12/Stocks!$E$10*Layout!$D4)</f>
        <v/>
      </c>
      <c r="N22" s="56" t="str">
        <f>IF(ISBLANK(Layout!M4),"",Layout!M4*$J$12/Stocks!$E$11*Layout!$D4)</f>
        <v/>
      </c>
      <c r="O22" s="56" t="str">
        <f>IF(ISBLANK(Layout!N4),"",Layout!N4*$J$12/Stocks!$E$12*Layout!$D4)</f>
        <v/>
      </c>
      <c r="P22" s="80">
        <f t="shared" ref="P22:P27" si="2">SUM(F22:O22)</f>
        <v>1.2936245025325612</v>
      </c>
    </row>
    <row r="23" spans="1:16" s="3" customFormat="1" outlineLevel="1" x14ac:dyDescent="0.35">
      <c r="A23" s="59">
        <v>3</v>
      </c>
      <c r="B23" s="60" t="s">
        <v>79</v>
      </c>
      <c r="C23" s="61" t="str">
        <f>IF(ISBLANK(Layout!C5), "", Layout!C5)</f>
        <v>Mgapt-deGFP-2</v>
      </c>
      <c r="D23" s="93" t="str">
        <f>IF(Layout!D5 &gt;0,Layout!D5* $J$12 - E23 - P23, "")</f>
        <v/>
      </c>
      <c r="E23" s="35">
        <f>IFERROR(Layout!D5*SUM($D$12:$D$17), "")</f>
        <v>0</v>
      </c>
      <c r="F23" s="35" t="str">
        <f>IF(ISBLANK(Layout!E5),"",Layout!E5*$J$12/Stocks!$E$3*Layout!$D5)</f>
        <v/>
      </c>
      <c r="G23" s="35" t="str">
        <f>IF(ISBLANK(Layout!F5),"",Layout!F5*$J$12/Stocks!$E$4*Layout!$D5)</f>
        <v/>
      </c>
      <c r="H23" s="35" t="str">
        <f>IF(ISBLANK(Layout!G5),"",Layout!G5*$J$12/Stocks!$E$5*Layout!$D5)</f>
        <v/>
      </c>
      <c r="I23" s="35" t="str">
        <f>IF(ISBLANK(Layout!H5),"",Layout!H5*$J$12/Stocks!$E$6*Layout!$D5)</f>
        <v/>
      </c>
      <c r="J23" s="35" t="str">
        <f>IF(ISBLANK(Layout!I5),"",Layout!I5*$J$12/Stocks!$E$7*Layout!$D5)</f>
        <v/>
      </c>
      <c r="K23" s="35" t="str">
        <f>IF(ISBLANK(Layout!J5),"",Layout!J5*$J$12/Stocks!$E$8*Layout!$D5)</f>
        <v/>
      </c>
      <c r="L23" s="35" t="str">
        <f>IF(ISBLANK(Layout!K5),"",Layout!K5*$J$12/Stocks!$E$9*Layout!$D5)</f>
        <v/>
      </c>
      <c r="M23" s="35" t="str">
        <f>IF(ISBLANK(Layout!L5),"",Layout!L5*$J$12/Stocks!$E$10*Layout!$D5)</f>
        <v/>
      </c>
      <c r="N23" s="35" t="str">
        <f>IF(ISBLANK(Layout!M5),"",Layout!M5*$J$12/Stocks!$E$11*Layout!$D5)</f>
        <v/>
      </c>
      <c r="O23" s="35" t="str">
        <f>IF(ISBLANK(Layout!N5),"",Layout!N5*$J$12/Stocks!$E$12*Layout!$D5)</f>
        <v/>
      </c>
      <c r="P23" s="79">
        <f t="shared" si="2"/>
        <v>0</v>
      </c>
    </row>
    <row r="24" spans="1:16" s="15" customFormat="1" outlineLevel="1" x14ac:dyDescent="0.35">
      <c r="A24" s="62">
        <v>4</v>
      </c>
      <c r="B24" s="63" t="s">
        <v>80</v>
      </c>
      <c r="C24" s="64" t="str">
        <f>IF(ISBLANK(Layout!C6), "", Layout!C6)</f>
        <v>Mgapt-deGFP-3</v>
      </c>
      <c r="D24" s="93" t="str">
        <f>IF(Layout!D6 &gt;0,Layout!D6* $J$12 - E24 - P24, "")</f>
        <v/>
      </c>
      <c r="E24" s="36">
        <f>IFERROR(Layout!D6*SUM($D$12:$D$17), "")</f>
        <v>0</v>
      </c>
      <c r="F24" s="36" t="str">
        <f>IF(ISBLANK(Layout!E6),"",Layout!E6*$J$12/Stocks!$E$3*Layout!$D6)</f>
        <v/>
      </c>
      <c r="G24" s="36" t="str">
        <f>IF(ISBLANK(Layout!F6),"",Layout!F6*$J$12/Stocks!$E$4*Layout!$D6)</f>
        <v/>
      </c>
      <c r="H24" s="36" t="str">
        <f>IF(ISBLANK(Layout!G6),"",Layout!G6*$J$12/Stocks!$E$5*Layout!$D6)</f>
        <v/>
      </c>
      <c r="I24" s="36" t="str">
        <f>IF(ISBLANK(Layout!H6),"",Layout!H6*$J$12/Stocks!$E$6*Layout!$D6)</f>
        <v/>
      </c>
      <c r="J24" s="36" t="str">
        <f>IF(ISBLANK(Layout!I6),"",Layout!I6*$J$12/Stocks!$E$7*Layout!$D6)</f>
        <v/>
      </c>
      <c r="K24" s="36" t="str">
        <f>IF(ISBLANK(Layout!J6),"",Layout!J6*$J$12/Stocks!$E$8*Layout!$D6)</f>
        <v/>
      </c>
      <c r="L24" s="36" t="str">
        <f>IF(ISBLANK(Layout!K6),"",Layout!K6*$J$12/Stocks!$E$9*Layout!$D6)</f>
        <v/>
      </c>
      <c r="M24" s="36" t="str">
        <f>IF(ISBLANK(Layout!L6),"",Layout!L6*$J$12/Stocks!$E$10*Layout!$D6)</f>
        <v/>
      </c>
      <c r="N24" s="36" t="str">
        <f>IF(ISBLANK(Layout!M6),"",Layout!M6*$J$12/Stocks!$E$11*Layout!$D6)</f>
        <v/>
      </c>
      <c r="O24" s="36" t="str">
        <f>IF(ISBLANK(Layout!N6),"",Layout!N6*$J$12/Stocks!$E$12*Layout!$D6)</f>
        <v/>
      </c>
      <c r="P24" s="81">
        <f t="shared" si="2"/>
        <v>0</v>
      </c>
    </row>
    <row r="25" spans="1:16" s="3" customFormat="1" outlineLevel="1" x14ac:dyDescent="0.35">
      <c r="A25" s="62">
        <v>5</v>
      </c>
      <c r="B25" s="63" t="s">
        <v>81</v>
      </c>
      <c r="C25" s="64" t="str">
        <f>IF(ISBLANK(Layout!C7), "", Layout!C7)</f>
        <v>Mgapt-1</v>
      </c>
      <c r="D25" s="93">
        <f>IF(Layout!D7 &gt;0,Layout!D7* $J$12 - E25 - P25, "")</f>
        <v>2.2599016522423305</v>
      </c>
      <c r="E25" s="36">
        <f>IFERROR(Layout!D7*SUM($D$12:$D$17), "")</f>
        <v>24.712499999999999</v>
      </c>
      <c r="F25" s="36" t="str">
        <f>IF(ISBLANK(Layout!E7),"",Layout!E7*$J$12/Stocks!$E$3*Layout!$D7)</f>
        <v/>
      </c>
      <c r="G25" s="36">
        <f>IF(ISBLANK(Layout!F7),"",Layout!F7*$J$12/Stocks!$E$4*Layout!$D7)</f>
        <v>4.5275983477576709</v>
      </c>
      <c r="H25" s="36" t="str">
        <f>IF(ISBLANK(Layout!G7),"",Layout!G7*$J$12/Stocks!$E$5*Layout!$D7)</f>
        <v/>
      </c>
      <c r="I25" s="36" t="str">
        <f>IF(ISBLANK(Layout!H7),"",Layout!H7*$J$12/Stocks!$E$6*Layout!$D7)</f>
        <v/>
      </c>
      <c r="J25" s="36" t="str">
        <f>IF(ISBLANK(Layout!I7),"",Layout!I7*$J$12/Stocks!$E$7*Layout!$D7)</f>
        <v/>
      </c>
      <c r="K25" s="36" t="str">
        <f>IF(ISBLANK(Layout!J7),"",Layout!J7*$J$12/Stocks!$E$8*Layout!$D7)</f>
        <v/>
      </c>
      <c r="L25" s="36" t="str">
        <f>IF(ISBLANK(Layout!K7),"",Layout!K7*$J$12/Stocks!$E$9*Layout!$D7)</f>
        <v/>
      </c>
      <c r="M25" s="36" t="str">
        <f>IF(ISBLANK(Layout!L7),"",Layout!L7*$J$12/Stocks!$E$10*Layout!$D7)</f>
        <v/>
      </c>
      <c r="N25" s="36" t="str">
        <f>IF(ISBLANK(Layout!M7),"",Layout!M7*$J$12/Stocks!$E$11*Layout!$D7)</f>
        <v/>
      </c>
      <c r="O25" s="36" t="str">
        <f>IF(ISBLANK(Layout!N7),"",Layout!N7*$J$12/Stocks!$E$12*Layout!$D7)</f>
        <v/>
      </c>
      <c r="P25" s="81">
        <f t="shared" si="2"/>
        <v>4.5275983477576709</v>
      </c>
    </row>
    <row r="26" spans="1:16" s="3" customFormat="1" outlineLevel="1" x14ac:dyDescent="0.35">
      <c r="A26" s="62">
        <v>6</v>
      </c>
      <c r="B26" s="63" t="s">
        <v>82</v>
      </c>
      <c r="C26" s="64" t="str">
        <f>IF(ISBLANK(Layout!C8), "", Layout!C8)</f>
        <v>Mgapt-2</v>
      </c>
      <c r="D26" s="57" t="str">
        <f>IF(Layout!D8 &gt;0,Layout!D8* $J$12 - E26 - P26, "")</f>
        <v/>
      </c>
      <c r="E26" s="36">
        <f>IFERROR(Layout!D8*SUM($D$12:$D$17), "")</f>
        <v>0</v>
      </c>
      <c r="F26" s="127" t="str">
        <f>IF(ISBLANK(Layout!E8),"",Layout!E8*$J$12/Stocks!$E$3*Layout!$D8)</f>
        <v/>
      </c>
      <c r="G26" s="127" t="str">
        <f>IF(ISBLANK(Layout!F8),"",Layout!F8*$J$12/Stocks!$E$4*Layout!$D8)</f>
        <v/>
      </c>
      <c r="H26" s="36" t="str">
        <f>IF(ISBLANK(Layout!G8),"",Layout!G8*$J$12/Stocks!$E$5*Layout!$D8)</f>
        <v/>
      </c>
      <c r="I26" s="36" t="str">
        <f>IF(ISBLANK(Layout!H8),"",Layout!H8*$J$12/Stocks!$E$6*Layout!$D8)</f>
        <v/>
      </c>
      <c r="J26" s="36" t="str">
        <f>IF(ISBLANK(Layout!I8),"",Layout!I8*$J$12/Stocks!$E$7*Layout!$D8)</f>
        <v/>
      </c>
      <c r="K26" s="36" t="str">
        <f>IF(ISBLANK(Layout!J8),"",Layout!J8*$J$12/Stocks!$E$8*Layout!$D8)</f>
        <v/>
      </c>
      <c r="L26" s="36" t="str">
        <f>IF(ISBLANK(Layout!K8),"",Layout!K8*$J$12/Stocks!$E$9*Layout!$D8)</f>
        <v/>
      </c>
      <c r="M26" s="36" t="str">
        <f>IF(ISBLANK(Layout!L8),"",Layout!L8*$J$12/Stocks!$E$10*Layout!$D8)</f>
        <v/>
      </c>
      <c r="N26" s="36" t="str">
        <f>IF(ISBLANK(Layout!M8),"",Layout!M8*$J$12/Stocks!$E$11*Layout!$D8)</f>
        <v/>
      </c>
      <c r="O26" s="36" t="str">
        <f>IF(ISBLANK(Layout!N8),"",Layout!N8*$J$12/Stocks!$E$12*Layout!$D8)</f>
        <v/>
      </c>
      <c r="P26" s="81">
        <f t="shared" si="2"/>
        <v>0</v>
      </c>
    </row>
    <row r="27" spans="1:16" s="3" customFormat="1" outlineLevel="1" x14ac:dyDescent="0.35">
      <c r="A27" s="65">
        <v>7</v>
      </c>
      <c r="B27" s="66" t="s">
        <v>83</v>
      </c>
      <c r="C27" s="67" t="str">
        <f>IF(ISBLANK(Layout!C9), "", Layout!C9)</f>
        <v>Mgapt-3</v>
      </c>
      <c r="D27" s="58" t="str">
        <f>IF(Layout!D9 &gt;0,Layout!D9* $J$12 - E27 - P27, "")</f>
        <v/>
      </c>
      <c r="E27" s="37">
        <f>IFERROR(Layout!D9*SUM($D$12:$D$17), "")</f>
        <v>0</v>
      </c>
      <c r="F27" s="128" t="str">
        <f>IF(ISBLANK(Layout!E9),"",Layout!E9*$J$12/Stocks!$E$3*Layout!$D9)</f>
        <v/>
      </c>
      <c r="G27" s="128" t="str">
        <f>IF(ISBLANK(Layout!F9),"",Layout!F9*$J$12/Stocks!$E$4*Layout!$D9)</f>
        <v/>
      </c>
      <c r="H27" s="37" t="str">
        <f>IF(ISBLANK(Layout!G9),"",Layout!G9*$J$12/Stocks!$E$5*Layout!$D9)</f>
        <v/>
      </c>
      <c r="I27" s="37" t="str">
        <f>IF(ISBLANK(Layout!H9),"",Layout!H9*$J$12/Stocks!$E$6*Layout!$D9)</f>
        <v/>
      </c>
      <c r="J27" s="37" t="str">
        <f>IF(ISBLANK(Layout!I9),"",Layout!I9*$J$12/Stocks!$E$7*Layout!$D9)</f>
        <v/>
      </c>
      <c r="K27" s="37" t="str">
        <f>IF(ISBLANK(Layout!J9),"",Layout!J9*$J$12/Stocks!$E$8*Layout!$D9)</f>
        <v/>
      </c>
      <c r="L27" s="37" t="str">
        <f>IF(ISBLANK(Layout!K9),"",Layout!K9*$J$12/Stocks!$E$9*Layout!$D9)</f>
        <v/>
      </c>
      <c r="M27" s="37" t="str">
        <f>IF(ISBLANK(Layout!L9),"",Layout!L9*$J$12/Stocks!$E$10*Layout!$D9)</f>
        <v/>
      </c>
      <c r="N27" s="37" t="str">
        <f>IF(ISBLANK(Layout!M9),"",Layout!M9*$J$12/Stocks!$E$11*Layout!$D9)</f>
        <v/>
      </c>
      <c r="O27" s="37" t="str">
        <f>IF(ISBLANK(Layout!N9),"",Layout!N9*$J$12/Stocks!$E$12*Layout!$D9)</f>
        <v/>
      </c>
      <c r="P27" s="80">
        <f t="shared" si="2"/>
        <v>0</v>
      </c>
    </row>
    <row r="28" spans="1:16" outlineLevel="1" x14ac:dyDescent="0.35">
      <c r="A28" s="59">
        <v>8</v>
      </c>
      <c r="B28" s="95">
        <v>8</v>
      </c>
      <c r="C28" s="94" t="str">
        <f>IF(ISBLANK(Layout!C10), "", Layout!C10)</f>
        <v>Conditon 6</v>
      </c>
      <c r="D28" s="104" t="str">
        <f>IF(Layout!D10 &gt;0,Layout!D10* $H$12 - E28 - P28, "")</f>
        <v/>
      </c>
      <c r="E28" s="92">
        <f>IFERROR(Layout!D10*SUM($D$12:$D$17), "")</f>
        <v>0</v>
      </c>
      <c r="F28" s="104" t="str">
        <f>IF(ISBLANK(Layout!E10),"",Layout!E10*$H$12/Stocks!$E$3*Layout!$D10)</f>
        <v/>
      </c>
      <c r="G28" s="104" t="str">
        <f>IF(ISBLANK(Layout!F10),"",Layout!F10*$H$12/Stocks!$E$4*Layout!$D10)</f>
        <v/>
      </c>
      <c r="H28" s="104" t="str">
        <f>IF(ISBLANK(Layout!G10),"",Layout!G10*$H$12/Stocks!$E$5*Layout!$D10)</f>
        <v/>
      </c>
      <c r="I28" s="104" t="str">
        <f>IF(ISBLANK(Layout!H10),"",Layout!H10*$H$12/Stocks!$E$6*Layout!$D10)</f>
        <v/>
      </c>
      <c r="J28" s="104" t="str">
        <f>IF(ISBLANK(Layout!I10),"",Layout!I10*$H$12/Stocks!$E$7*Layout!$D10)</f>
        <v/>
      </c>
      <c r="K28" s="104" t="str">
        <f>IF(ISBLANK(Layout!J10),"",Layout!J10*$H$12/Stocks!$E$8*Layout!$D10)</f>
        <v/>
      </c>
      <c r="L28" s="104" t="str">
        <f>IF(ISBLANK(Layout!K10),"",Layout!K10*$H$12/Stocks!$E$9*Layout!$D10)</f>
        <v/>
      </c>
      <c r="M28" s="104" t="str">
        <f>IF(ISBLANK(Layout!L10),"",Layout!L10*$H$12/Stocks!$E$10*Layout!$D10)</f>
        <v/>
      </c>
      <c r="N28" s="104" t="str">
        <f>IF(ISBLANK(Layout!M10),"",Layout!M10*$H$12/Stocks!$E$11*Layout!$D10)</f>
        <v/>
      </c>
      <c r="O28" s="104" t="str">
        <f>IF(ISBLANK(Layout!N10),"",Layout!N10*$H$12/Stocks!$E$12*Layout!$D10)</f>
        <v/>
      </c>
      <c r="P28" s="91">
        <f t="shared" ref="P28:P91" si="3">SUM(F28:O28)</f>
        <v>0</v>
      </c>
    </row>
    <row r="29" spans="1:16" outlineLevel="1" x14ac:dyDescent="0.35">
      <c r="A29" s="62">
        <v>9</v>
      </c>
      <c r="B29" s="95">
        <v>9</v>
      </c>
      <c r="C29" s="94" t="str">
        <f>IF(ISBLANK(Layout!C11), "", Layout!C11)</f>
        <v>Conditon 7</v>
      </c>
      <c r="D29" s="93" t="str">
        <f>IF(Layout!D11 &gt;0,Layout!D11* $J$12 - E29 - P29, "")</f>
        <v/>
      </c>
      <c r="E29" s="92">
        <f>IFERROR(Layout!D11*SUM($D$12:$D$17), "")</f>
        <v>0</v>
      </c>
      <c r="F29" s="92" t="str">
        <f>IF(ISBLANK(Layout!E11),"",Layout!E11*$J$12/Stocks!$E$3*Layout!$D11)</f>
        <v/>
      </c>
      <c r="G29" s="92" t="str">
        <f>IF(ISBLANK(Layout!F11),"",Layout!F11*$J$12/Stocks!$E$4*Layout!$D11)</f>
        <v/>
      </c>
      <c r="H29" s="92" t="str">
        <f>IF(ISBLANK(Layout!G11),"",Layout!G11*$J$12/Stocks!$E$5*Layout!$D11)</f>
        <v/>
      </c>
      <c r="I29" s="92" t="str">
        <f>IF(ISBLANK(Layout!H11),"",Layout!H11*$J$12/Stocks!$E$6*Layout!$D11)</f>
        <v/>
      </c>
      <c r="J29" s="92" t="str">
        <f>IF(ISBLANK(Layout!I11),"",Layout!I11*$J$12/Stocks!$E$7*Layout!$D11)</f>
        <v/>
      </c>
      <c r="K29" s="92" t="str">
        <f>IF(ISBLANK(Layout!J11),"",Layout!J11*$J$12/Stocks!$E$8*Layout!$D11)</f>
        <v/>
      </c>
      <c r="L29" s="92" t="str">
        <f>IF(ISBLANK(Layout!K11),"",Layout!K11*$J$12/Stocks!$E$9*Layout!$D11)</f>
        <v/>
      </c>
      <c r="M29" s="92" t="str">
        <f>IF(ISBLANK(Layout!L11),"",Layout!L11*$J$12/Stocks!$E$10*Layout!$D11)</f>
        <v/>
      </c>
      <c r="N29" s="92" t="str">
        <f>IF(ISBLANK(Layout!M11),"",Layout!M11*$J$12/Stocks!$E$11*Layout!$D11)</f>
        <v/>
      </c>
      <c r="O29" s="92" t="str">
        <f>IF(ISBLANK(Layout!N11),"",Layout!N11*$J$12/Stocks!$E$12*Layout!$D11)</f>
        <v/>
      </c>
      <c r="P29" s="91">
        <f t="shared" si="3"/>
        <v>0</v>
      </c>
    </row>
    <row r="30" spans="1:16" outlineLevel="1" x14ac:dyDescent="0.35">
      <c r="A30" s="62">
        <v>10</v>
      </c>
      <c r="B30" s="95">
        <v>10</v>
      </c>
      <c r="C30" s="94" t="str">
        <f>IF(ISBLANK(Layout!C12), "", Layout!C12)</f>
        <v>Conditon 8</v>
      </c>
      <c r="D30" s="93" t="str">
        <f>IF(Layout!D12 &gt;0,Layout!D12* $J$12 - E30 - P30, "")</f>
        <v/>
      </c>
      <c r="E30" s="92">
        <f>IFERROR(Layout!D12*SUM($D$12:$D$17), "")</f>
        <v>0</v>
      </c>
      <c r="F30" s="92" t="str">
        <f>IF(ISBLANK(Layout!E12),"",Layout!E12*$J$12/Stocks!$E$3*Layout!$D12)</f>
        <v/>
      </c>
      <c r="G30" s="92" t="str">
        <f>IF(ISBLANK(Layout!F12),"",Layout!F12*$J$12/Stocks!$E$4*Layout!$D12)</f>
        <v/>
      </c>
      <c r="H30" s="92" t="str">
        <f>IF(ISBLANK(Layout!G12),"",Layout!G12*$J$12/Stocks!$E$5*Layout!$D12)</f>
        <v/>
      </c>
      <c r="I30" s="92" t="str">
        <f>IF(ISBLANK(Layout!H12),"",Layout!H12*$J$12/Stocks!$E$6*Layout!$D12)</f>
        <v/>
      </c>
      <c r="J30" s="92" t="str">
        <f>IF(ISBLANK(Layout!I12),"",Layout!I12*$J$12/Stocks!$E$7*Layout!$D12)</f>
        <v/>
      </c>
      <c r="K30" s="92" t="str">
        <f>IF(ISBLANK(Layout!J12),"",Layout!J12*$J$12/Stocks!$E$8*Layout!$D12)</f>
        <v/>
      </c>
      <c r="L30" s="92" t="str">
        <f>IF(ISBLANK(Layout!K12),"",Layout!K12*$J$12/Stocks!$E$9*Layout!$D12)</f>
        <v/>
      </c>
      <c r="M30" s="92" t="str">
        <f>IF(ISBLANK(Layout!L12),"",Layout!L12*$J$12/Stocks!$E$10*Layout!$D12)</f>
        <v/>
      </c>
      <c r="N30" s="92" t="str">
        <f>IF(ISBLANK(Layout!M12),"",Layout!M12*$J$12/Stocks!$E$11*Layout!$D12)</f>
        <v/>
      </c>
      <c r="O30" s="92" t="str">
        <f>IF(ISBLANK(Layout!N12),"",Layout!N12*$J$12/Stocks!$E$12*Layout!$D12)</f>
        <v/>
      </c>
      <c r="P30" s="91">
        <f t="shared" si="3"/>
        <v>0</v>
      </c>
    </row>
    <row r="31" spans="1:16" outlineLevel="1" x14ac:dyDescent="0.35">
      <c r="A31" s="62">
        <v>11</v>
      </c>
      <c r="B31" s="95">
        <v>11</v>
      </c>
      <c r="C31" s="94" t="str">
        <f>IF(ISBLANK(Layout!C13), "", Layout!C13)</f>
        <v>Conditon 9</v>
      </c>
      <c r="D31" s="93" t="str">
        <f>IF(Layout!D13 &gt;0,Layout!D13* $J$12 - E31 - P31, "")</f>
        <v/>
      </c>
      <c r="E31" s="92">
        <f>IFERROR(Layout!D13*SUM($D$12:$D$17), "")</f>
        <v>0</v>
      </c>
      <c r="F31" s="92" t="str">
        <f>IF(ISBLANK(Layout!E13),"",Layout!E13*$J$12/Stocks!$E$3*Layout!$D13)</f>
        <v/>
      </c>
      <c r="G31" s="92" t="str">
        <f>IF(ISBLANK(Layout!F13),"",Layout!F13*$J$12/Stocks!$E$4*Layout!$D13)</f>
        <v/>
      </c>
      <c r="H31" s="92" t="str">
        <f>IF(ISBLANK(Layout!G13),"",Layout!G13*$J$12/Stocks!$E$5*Layout!$D13)</f>
        <v/>
      </c>
      <c r="I31" s="92" t="str">
        <f>IF(ISBLANK(Layout!H13),"",Layout!H13*$J$12/Stocks!$E$6*Layout!$D13)</f>
        <v/>
      </c>
      <c r="J31" s="92" t="str">
        <f>IF(ISBLANK(Layout!I13),"",Layout!I13*$J$12/Stocks!$E$7*Layout!$D13)</f>
        <v/>
      </c>
      <c r="K31" s="92" t="str">
        <f>IF(ISBLANK(Layout!J13),"",Layout!J13*$J$12/Stocks!$E$8*Layout!$D13)</f>
        <v/>
      </c>
      <c r="L31" s="92" t="str">
        <f>IF(ISBLANK(Layout!K13),"",Layout!K13*$J$12/Stocks!$E$9*Layout!$D13)</f>
        <v/>
      </c>
      <c r="M31" s="92" t="str">
        <f>IF(ISBLANK(Layout!L13),"",Layout!L13*$J$12/Stocks!$E$10*Layout!$D13)</f>
        <v/>
      </c>
      <c r="N31" s="92" t="str">
        <f>IF(ISBLANK(Layout!M13),"",Layout!M13*$J$12/Stocks!$E$11*Layout!$D13)</f>
        <v/>
      </c>
      <c r="O31" s="92" t="str">
        <f>IF(ISBLANK(Layout!N13),"",Layout!N13*$J$12/Stocks!$E$12*Layout!$D13)</f>
        <v/>
      </c>
      <c r="P31" s="91">
        <f t="shared" si="3"/>
        <v>0</v>
      </c>
    </row>
    <row r="32" spans="1:16" outlineLevel="1" x14ac:dyDescent="0.35">
      <c r="A32" s="62">
        <v>12</v>
      </c>
      <c r="B32" s="95">
        <v>12</v>
      </c>
      <c r="C32" s="94" t="str">
        <f>IF(ISBLANK(Layout!C14), "", Layout!C14)</f>
        <v>Conditon 10</v>
      </c>
      <c r="D32" s="93" t="str">
        <f>IF(Layout!D14 &gt;0, $J$12 - E32 - P32, "")</f>
        <v/>
      </c>
      <c r="E32" s="92">
        <f>IFERROR(Layout!D14*SUM($D$12:$D$17), "")</f>
        <v>0</v>
      </c>
      <c r="F32" s="92" t="str">
        <f>IF(ISBLANK(Layout!E14),"",Layout!E14*$J$12/Stocks!$E$3*Layout!$D14)</f>
        <v/>
      </c>
      <c r="G32" s="92" t="str">
        <f>IF(ISBLANK(Layout!F14),"",Layout!F14*$J$12/Stocks!$E$4*Layout!$D14)</f>
        <v/>
      </c>
      <c r="H32" s="92" t="str">
        <f>IF(ISBLANK(Layout!G14),"",Layout!G14*$J$12/Stocks!$E$5*Layout!$D14)</f>
        <v/>
      </c>
      <c r="I32" s="92" t="str">
        <f>IF(ISBLANK(Layout!H14),"",Layout!H14*$J$12/Stocks!$E$6*Layout!$D14)</f>
        <v/>
      </c>
      <c r="J32" s="92" t="str">
        <f>IF(ISBLANK(Layout!I14),"",Layout!I14*$J$12/Stocks!$E$7*Layout!$D14)</f>
        <v/>
      </c>
      <c r="K32" s="92" t="str">
        <f>IF(ISBLANK(Layout!J14),"",Layout!J14*$J$12/Stocks!$E$8*Layout!$D14)</f>
        <v/>
      </c>
      <c r="L32" s="92" t="str">
        <f>IF(ISBLANK(Layout!K14),"",Layout!K14*$J$12/Stocks!$E$9*Layout!$D14)</f>
        <v/>
      </c>
      <c r="M32" s="92" t="str">
        <f>IF(ISBLANK(Layout!L14),"",Layout!L14*$J$12/Stocks!$E$10*Layout!$D14)</f>
        <v/>
      </c>
      <c r="N32" s="92" t="str">
        <f>IF(ISBLANK(Layout!M14),"",Layout!M14*$J$12/Stocks!$E$11*Layout!$D14)</f>
        <v/>
      </c>
      <c r="O32" s="92" t="str">
        <f>IF(ISBLANK(Layout!N14),"",Layout!N14*$J$12/Stocks!$E$12*Layout!$D14)</f>
        <v/>
      </c>
      <c r="P32" s="91">
        <f t="shared" si="3"/>
        <v>0</v>
      </c>
    </row>
    <row r="33" spans="1:16" outlineLevel="1" x14ac:dyDescent="0.35">
      <c r="A33" s="62">
        <v>13</v>
      </c>
      <c r="B33" s="95">
        <v>13</v>
      </c>
      <c r="C33" s="94" t="str">
        <f>IF(ISBLANK(Layout!C15), "", Layout!C15)</f>
        <v>Conditon 11</v>
      </c>
      <c r="D33" s="93" t="str">
        <f>IF(Layout!D15 &gt;0, $J$12 - E33 - P33, "")</f>
        <v/>
      </c>
      <c r="E33" s="92">
        <f>IFERROR(Layout!D15*SUM($D$12:$D$17), "")</f>
        <v>0</v>
      </c>
      <c r="F33" s="92" t="str">
        <f>IF(ISBLANK(Layout!E15),"",Layout!E15*$J$12/Stocks!$E$3*Layout!$D15)</f>
        <v/>
      </c>
      <c r="G33" s="92" t="str">
        <f>IF(ISBLANK(Layout!F15),"",Layout!F15*$J$12/Stocks!$E$4*Layout!$D15)</f>
        <v/>
      </c>
      <c r="H33" s="92" t="str">
        <f>IF(ISBLANK(Layout!G15),"",Layout!G15*$J$12/Stocks!$E$5*Layout!$D15)</f>
        <v/>
      </c>
      <c r="I33" s="92" t="str">
        <f>IF(ISBLANK(Layout!H15),"",Layout!H15*$J$12/Stocks!$E$6*Layout!$D15)</f>
        <v/>
      </c>
      <c r="J33" s="92" t="str">
        <f>IF(ISBLANK(Layout!I15),"",Layout!I15*$J$12/Stocks!$E$7*Layout!$D15)</f>
        <v/>
      </c>
      <c r="K33" s="92" t="str">
        <f>IF(ISBLANK(Layout!J15),"",Layout!J15*$J$12/Stocks!$E$8*Layout!$D15)</f>
        <v/>
      </c>
      <c r="L33" s="92" t="str">
        <f>IF(ISBLANK(Layout!K15),"",Layout!K15*$J$12/Stocks!$E$9*Layout!$D15)</f>
        <v/>
      </c>
      <c r="M33" s="92" t="str">
        <f>IF(ISBLANK(Layout!L15),"",Layout!L15*$J$12/Stocks!$E$10*Layout!$D15)</f>
        <v/>
      </c>
      <c r="N33" s="92" t="str">
        <f>IF(ISBLANK(Layout!M15),"",Layout!M15*$J$12/Stocks!$E$11*Layout!$D15)</f>
        <v/>
      </c>
      <c r="O33" s="92" t="str">
        <f>IF(ISBLANK(Layout!N15),"",Layout!N15*$J$12/Stocks!$E$12*Layout!$D15)</f>
        <v/>
      </c>
      <c r="P33" s="91">
        <f t="shared" si="3"/>
        <v>0</v>
      </c>
    </row>
    <row r="34" spans="1:16" outlineLevel="1" x14ac:dyDescent="0.35">
      <c r="A34" s="62">
        <v>14</v>
      </c>
      <c r="B34" s="95">
        <v>14</v>
      </c>
      <c r="C34" s="94" t="str">
        <f>IF(ISBLANK(Layout!C16), "", Layout!C16)</f>
        <v>Conditon 12</v>
      </c>
      <c r="D34" s="93" t="str">
        <f>IF(Layout!D16 &gt;0, $J$12 - E34 - P34, "")</f>
        <v/>
      </c>
      <c r="E34" s="92">
        <f>IFERROR(Layout!D16*SUM($D$12:$D$17), "")</f>
        <v>0</v>
      </c>
      <c r="F34" s="92" t="str">
        <f>IF(ISBLANK(Layout!E16),"",Layout!E16*$J$12/Stocks!$E$3*Layout!$D16)</f>
        <v/>
      </c>
      <c r="G34" s="92" t="str">
        <f>IF(ISBLANK(Layout!F16),"",Layout!F16*$J$12/Stocks!$E$4*Layout!$D16)</f>
        <v/>
      </c>
      <c r="H34" s="92" t="str">
        <f>IF(ISBLANK(Layout!G16),"",Layout!G16*$J$12/Stocks!$E$5*Layout!$D16)</f>
        <v/>
      </c>
      <c r="I34" s="92" t="str">
        <f>IF(ISBLANK(Layout!H16),"",Layout!H16*$J$12/Stocks!$E$6*Layout!$D16)</f>
        <v/>
      </c>
      <c r="J34" s="92" t="str">
        <f>IF(ISBLANK(Layout!I16),"",Layout!I16*$J$12/Stocks!$E$7*Layout!$D16)</f>
        <v/>
      </c>
      <c r="K34" s="92" t="str">
        <f>IF(ISBLANK(Layout!J16),"",Layout!J16*$J$12/Stocks!$E$8*Layout!$D16)</f>
        <v/>
      </c>
      <c r="L34" s="92" t="str">
        <f>IF(ISBLANK(Layout!K16),"",Layout!K16*$J$12/Stocks!$E$9*Layout!$D16)</f>
        <v/>
      </c>
      <c r="M34" s="92" t="str">
        <f>IF(ISBLANK(Layout!L16),"",Layout!L16*$J$12/Stocks!$E$10*Layout!$D16)</f>
        <v/>
      </c>
      <c r="N34" s="92" t="str">
        <f>IF(ISBLANK(Layout!M16),"",Layout!M16*$J$12/Stocks!$E$11*Layout!$D16)</f>
        <v/>
      </c>
      <c r="O34" s="92" t="str">
        <f>IF(ISBLANK(Layout!N16),"",Layout!N16*$J$12/Stocks!$E$12*Layout!$D16)</f>
        <v/>
      </c>
      <c r="P34" s="91">
        <f t="shared" si="3"/>
        <v>0</v>
      </c>
    </row>
    <row r="35" spans="1:16" outlineLevel="1" x14ac:dyDescent="0.35">
      <c r="A35" s="65">
        <v>15</v>
      </c>
      <c r="B35" s="89">
        <v>15</v>
      </c>
      <c r="C35" s="88" t="str">
        <f>IF(ISBLANK(Layout!C17), "", Layout!C17)</f>
        <v>Conditon 13</v>
      </c>
      <c r="D35" s="87" t="str">
        <f>IF(Layout!D17 &gt;0, $J$12 - E35 - P35, "")</f>
        <v/>
      </c>
      <c r="E35" s="86">
        <f>IFERROR(Layout!D17*SUM($D$12:$D$17), "")</f>
        <v>0</v>
      </c>
      <c r="F35" s="86" t="str">
        <f>IF(ISBLANK(Layout!E17),"",Layout!E17*$J$12/Stocks!$E$3*Layout!$D17)</f>
        <v/>
      </c>
      <c r="G35" s="86" t="str">
        <f>IF(ISBLANK(Layout!F17),"",Layout!F17*$J$12/Stocks!$E$4*Layout!$D17)</f>
        <v/>
      </c>
      <c r="H35" s="86" t="str">
        <f>IF(ISBLANK(Layout!G17),"",Layout!G17*$J$12/Stocks!$E$5*Layout!$D17)</f>
        <v/>
      </c>
      <c r="I35" s="86" t="str">
        <f>IF(ISBLANK(Layout!H17),"",Layout!H17*$J$12/Stocks!$E$6*Layout!$D17)</f>
        <v/>
      </c>
      <c r="J35" s="86" t="str">
        <f>IF(ISBLANK(Layout!I17),"",Layout!I17*$J$12/Stocks!$E$7*Layout!$D17)</f>
        <v/>
      </c>
      <c r="K35" s="86" t="str">
        <f>IF(ISBLANK(Layout!J17),"",Layout!J17*$J$12/Stocks!$E$8*Layout!$D17)</f>
        <v/>
      </c>
      <c r="L35" s="86" t="str">
        <f>IF(ISBLANK(Layout!K17),"",Layout!K17*$J$12/Stocks!$E$9*Layout!$D17)</f>
        <v/>
      </c>
      <c r="M35" s="86" t="str">
        <f>IF(ISBLANK(Layout!L17),"",Layout!L17*$J$12/Stocks!$E$10*Layout!$D17)</f>
        <v/>
      </c>
      <c r="N35" s="86" t="str">
        <f>IF(ISBLANK(Layout!M17),"",Layout!M17*$J$12/Stocks!$E$11*Layout!$D17)</f>
        <v/>
      </c>
      <c r="O35" s="86" t="str">
        <f>IF(ISBLANK(Layout!N17),"",Layout!N17*$J$12/Stocks!$E$12*Layout!$D17)</f>
        <v/>
      </c>
      <c r="P35" s="85">
        <f t="shared" si="3"/>
        <v>0</v>
      </c>
    </row>
    <row r="36" spans="1:16" outlineLevel="1" x14ac:dyDescent="0.35">
      <c r="A36" s="103">
        <v>16</v>
      </c>
      <c r="B36" s="102" t="str">
        <f>IF(ISBLANK(Layout!B18), "", Layout!B18)</f>
        <v/>
      </c>
      <c r="C36" s="101" t="str">
        <f>IF(ISBLANK(Layout!C18), "", Layout!C18)</f>
        <v>Conditon 14</v>
      </c>
      <c r="D36" s="100" t="str">
        <f>IF(Layout!D18 &gt;0, $J$12 - E36 - P36, "")</f>
        <v/>
      </c>
      <c r="E36" s="99">
        <f>IFERROR(Layout!D18*SUM($D$12:$D$17), "")</f>
        <v>0</v>
      </c>
      <c r="F36" s="98" t="str">
        <f>IF(ISBLANK(Layout!E18),"",Layout!E18*$J$12/Stocks!$E$3*Layout!$D18)</f>
        <v/>
      </c>
      <c r="G36" s="98" t="str">
        <f>IF(ISBLANK(Layout!F18),"",Layout!F18*$J$12/Stocks!$E$4*Layout!$D18)</f>
        <v/>
      </c>
      <c r="H36" s="98" t="str">
        <f>IF(ISBLANK(Layout!G18),"",Layout!G18*$J$12/Stocks!$E$5*Layout!$D18)</f>
        <v/>
      </c>
      <c r="I36" s="98" t="str">
        <f>IF(ISBLANK(Layout!H18),"",Layout!H18*$J$12/Stocks!$E$6*Layout!$D18)</f>
        <v/>
      </c>
      <c r="J36" s="98" t="str">
        <f>IF(ISBLANK(Layout!I18),"",Layout!I18*$J$12/Stocks!$E$7*Layout!$D18)</f>
        <v/>
      </c>
      <c r="K36" s="98" t="str">
        <f>IF(ISBLANK(Layout!J18),"",Layout!J18*$J$12/Stocks!$E$8*Layout!$D18)</f>
        <v/>
      </c>
      <c r="L36" s="98" t="str">
        <f>IF(ISBLANK(Layout!K18),"",Layout!K18*$J$12/Stocks!$E$9*Layout!$D18)</f>
        <v/>
      </c>
      <c r="M36" s="98" t="str">
        <f>IF(ISBLANK(Layout!L18),"",Layout!L18*$J$12/Stocks!$E$10*Layout!$D18)</f>
        <v/>
      </c>
      <c r="N36" s="98" t="str">
        <f>IF(ISBLANK(Layout!M18),"",Layout!M18*$J$12/Stocks!$E$11*Layout!$D18)</f>
        <v/>
      </c>
      <c r="O36" s="98" t="str">
        <f>IF(ISBLANK(Layout!N18),"",Layout!N18*$J$12/Stocks!$E$12*Layout!$D18)</f>
        <v/>
      </c>
      <c r="P36" s="97">
        <f t="shared" si="3"/>
        <v>0</v>
      </c>
    </row>
    <row r="37" spans="1:16" outlineLevel="1" x14ac:dyDescent="0.35">
      <c r="A37" s="96">
        <v>17</v>
      </c>
      <c r="B37" s="95" t="str">
        <f>IF(ISBLANK(Layout!B19), "", Layout!B19)</f>
        <v/>
      </c>
      <c r="C37" s="94" t="str">
        <f>IF(ISBLANK(Layout!C19), "", Layout!C19)</f>
        <v>Conditon 15</v>
      </c>
      <c r="D37" s="93" t="str">
        <f>IF(Layout!D19 &gt;0, $J$12 - E37 - P37, "")</f>
        <v/>
      </c>
      <c r="E37" s="92">
        <f>IFERROR(Layout!D19*SUM($D$12:$D$17), "")</f>
        <v>0</v>
      </c>
      <c r="F37" s="92" t="str">
        <f>IF(ISBLANK(Layout!E19),"",Layout!E19*$J$12/Stocks!$E$3*Layout!$D19)</f>
        <v/>
      </c>
      <c r="G37" s="92" t="str">
        <f>IF(ISBLANK(Layout!F19),"",Layout!F19*$J$12/Stocks!$E$4*Layout!$D19)</f>
        <v/>
      </c>
      <c r="H37" s="92" t="str">
        <f>IF(ISBLANK(Layout!G19),"",Layout!G19*$J$12/Stocks!$E$5*Layout!$D19)</f>
        <v/>
      </c>
      <c r="I37" s="92" t="str">
        <f>IF(ISBLANK(Layout!H19),"",Layout!H19*$J$12/Stocks!$E$6*Layout!$D19)</f>
        <v/>
      </c>
      <c r="J37" s="92" t="str">
        <f>IF(ISBLANK(Layout!I19),"",Layout!I19*$J$12/Stocks!$E$7*Layout!$D19)</f>
        <v/>
      </c>
      <c r="K37" s="92" t="str">
        <f>IF(ISBLANK(Layout!J19),"",Layout!J19*$J$12/Stocks!$E$8*Layout!$D19)</f>
        <v/>
      </c>
      <c r="L37" s="92" t="str">
        <f>IF(ISBLANK(Layout!K19),"",Layout!K19*$J$12/Stocks!$E$9*Layout!$D19)</f>
        <v/>
      </c>
      <c r="M37" s="92" t="str">
        <f>IF(ISBLANK(Layout!L19),"",Layout!L19*$J$12/Stocks!$E$10*Layout!$D19)</f>
        <v/>
      </c>
      <c r="N37" s="92" t="str">
        <f>IF(ISBLANK(Layout!M19),"",Layout!M19*$J$12/Stocks!$E$11*Layout!$D19)</f>
        <v/>
      </c>
      <c r="O37" s="92" t="str">
        <f>IF(ISBLANK(Layout!N19),"",Layout!N19*$J$12/Stocks!$E$12*Layout!$D19)</f>
        <v/>
      </c>
      <c r="P37" s="91">
        <f t="shared" si="3"/>
        <v>0</v>
      </c>
    </row>
    <row r="38" spans="1:16" outlineLevel="1" x14ac:dyDescent="0.35">
      <c r="A38" s="96">
        <v>18</v>
      </c>
      <c r="B38" s="95" t="str">
        <f>IF(ISBLANK(Layout!B20), "", Layout!B20)</f>
        <v/>
      </c>
      <c r="C38" s="94" t="str">
        <f>IF(ISBLANK(Layout!C20), "", Layout!C20)</f>
        <v/>
      </c>
      <c r="D38" s="93" t="str">
        <f>IF(Layout!D20 &gt;0, $J$12 - E38 - P38, "")</f>
        <v/>
      </c>
      <c r="E38" s="92">
        <f>IFERROR(Layout!D20*SUM($D$12:$D$17), "")</f>
        <v>0</v>
      </c>
      <c r="F38" s="92" t="str">
        <f>IF(ISBLANK(Layout!E20),"",Layout!E20*$J$12/Stocks!$E$3*Layout!$D20)</f>
        <v/>
      </c>
      <c r="G38" s="92" t="str">
        <f>IF(ISBLANK(Layout!F20),"",Layout!F20*$J$12/Stocks!$E$4*Layout!$D20)</f>
        <v/>
      </c>
      <c r="H38" s="92" t="str">
        <f>IF(ISBLANK(Layout!G20),"",Layout!G20*$J$12/Stocks!$E$5*Layout!$D20)</f>
        <v/>
      </c>
      <c r="I38" s="92" t="str">
        <f>IF(ISBLANK(Layout!H20),"",Layout!H20*$J$12/Stocks!$E$6*Layout!$D20)</f>
        <v/>
      </c>
      <c r="J38" s="92" t="str">
        <f>IF(ISBLANK(Layout!I20),"",Layout!I20*$J$12/Stocks!$E$7*Layout!$D20)</f>
        <v/>
      </c>
      <c r="K38" s="92" t="str">
        <f>IF(ISBLANK(Layout!J20),"",Layout!J20*$J$12/Stocks!$E$8*Layout!$D20)</f>
        <v/>
      </c>
      <c r="L38" s="92" t="str">
        <f>IF(ISBLANK(Layout!K20),"",Layout!K20*$J$12/Stocks!$E$9*Layout!$D20)</f>
        <v/>
      </c>
      <c r="M38" s="92" t="str">
        <f>IF(ISBLANK(Layout!L20),"",Layout!L20*$J$12/Stocks!$E$10*Layout!$D20)</f>
        <v/>
      </c>
      <c r="N38" s="92" t="str">
        <f>IF(ISBLANK(Layout!M20),"",Layout!M20*$J$12/Stocks!$E$11*Layout!$D20)</f>
        <v/>
      </c>
      <c r="O38" s="92" t="str">
        <f>IF(ISBLANK(Layout!N20),"",Layout!N20*$J$12/Stocks!$E$12*Layout!$D20)</f>
        <v/>
      </c>
      <c r="P38" s="91">
        <f t="shared" si="3"/>
        <v>0</v>
      </c>
    </row>
    <row r="39" spans="1:16" outlineLevel="1" x14ac:dyDescent="0.35">
      <c r="A39" s="96">
        <v>19</v>
      </c>
      <c r="B39" s="95" t="str">
        <f>IF(ISBLANK(Layout!B21), "", Layout!B21)</f>
        <v/>
      </c>
      <c r="C39" s="94" t="str">
        <f>IF(ISBLANK(Layout!C21), "", Layout!C21)</f>
        <v/>
      </c>
      <c r="D39" s="93" t="str">
        <f>IF(Layout!D21 &gt;0, $J$12 - E39 - P39, "")</f>
        <v/>
      </c>
      <c r="E39" s="92">
        <f>IFERROR(Layout!D21*SUM($D$12:$D$17), "")</f>
        <v>0</v>
      </c>
      <c r="F39" s="92" t="str">
        <f>IF(ISBLANK(Layout!E21),"",Layout!E21*$J$12/Stocks!$E$3*Layout!$D21)</f>
        <v/>
      </c>
      <c r="G39" s="92" t="str">
        <f>IF(ISBLANK(Layout!F21),"",Layout!F21*$J$12/Stocks!$E$4*Layout!$D21)</f>
        <v/>
      </c>
      <c r="H39" s="92" t="str">
        <f>IF(ISBLANK(Layout!G21),"",Layout!G21*$J$12/Stocks!$E$5*Layout!$D21)</f>
        <v/>
      </c>
      <c r="I39" s="92" t="str">
        <f>IF(ISBLANK(Layout!H21),"",Layout!H21*$J$12/Stocks!$E$6*Layout!$D21)</f>
        <v/>
      </c>
      <c r="J39" s="92" t="str">
        <f>IF(ISBLANK(Layout!I21),"",Layout!I21*$J$12/Stocks!$E$7*Layout!$D21)</f>
        <v/>
      </c>
      <c r="K39" s="92" t="str">
        <f>IF(ISBLANK(Layout!J21),"",Layout!J21*$J$12/Stocks!$E$8*Layout!$D21)</f>
        <v/>
      </c>
      <c r="L39" s="92" t="str">
        <f>IF(ISBLANK(Layout!K21),"",Layout!K21*$J$12/Stocks!$E$9*Layout!$D21)</f>
        <v/>
      </c>
      <c r="M39" s="92" t="str">
        <f>IF(ISBLANK(Layout!L21),"",Layout!L21*$J$12/Stocks!$E$10*Layout!$D21)</f>
        <v/>
      </c>
      <c r="N39" s="92" t="str">
        <f>IF(ISBLANK(Layout!M21),"",Layout!M21*$J$12/Stocks!$E$11*Layout!$D21)</f>
        <v/>
      </c>
      <c r="O39" s="92" t="str">
        <f>IF(ISBLANK(Layout!N21),"",Layout!N21*$J$12/Stocks!$E$12*Layout!$D21)</f>
        <v/>
      </c>
      <c r="P39" s="91">
        <f t="shared" si="3"/>
        <v>0</v>
      </c>
    </row>
    <row r="40" spans="1:16" outlineLevel="1" x14ac:dyDescent="0.35">
      <c r="A40" s="96">
        <v>20</v>
      </c>
      <c r="B40" s="95" t="str">
        <f>IF(ISBLANK(Layout!B22), "", Layout!B22)</f>
        <v/>
      </c>
      <c r="C40" s="94" t="str">
        <f>IF(ISBLANK(Layout!C22), "", Layout!C22)</f>
        <v/>
      </c>
      <c r="D40" s="93" t="str">
        <f>IF(Layout!D22 &gt;0, $J$12 - E40 - P40, "")</f>
        <v/>
      </c>
      <c r="E40" s="92">
        <f>IFERROR(Layout!D22*SUM($D$12:$D$17), "")</f>
        <v>0</v>
      </c>
      <c r="F40" s="92" t="str">
        <f>IF(ISBLANK(Layout!E22),"",Layout!E22*$J$12/Stocks!$E$3*Layout!$D22)</f>
        <v/>
      </c>
      <c r="G40" s="92" t="str">
        <f>IF(ISBLANK(Layout!F22),"",Layout!F22*$J$12/Stocks!$E$4*Layout!$D22)</f>
        <v/>
      </c>
      <c r="H40" s="92" t="str">
        <f>IF(ISBLANK(Layout!G22),"",Layout!G22*$J$12/Stocks!$E$5*Layout!$D22)</f>
        <v/>
      </c>
      <c r="I40" s="92" t="str">
        <f>IF(ISBLANK(Layout!H22),"",Layout!H22*$J$12/Stocks!$E$6*Layout!$D22)</f>
        <v/>
      </c>
      <c r="J40" s="92" t="str">
        <f>IF(ISBLANK(Layout!I22),"",Layout!I22*$J$12/Stocks!$E$7*Layout!$D22)</f>
        <v/>
      </c>
      <c r="K40" s="92" t="str">
        <f>IF(ISBLANK(Layout!J22),"",Layout!J22*$J$12/Stocks!$E$8*Layout!$D22)</f>
        <v/>
      </c>
      <c r="L40" s="92" t="str">
        <f>IF(ISBLANK(Layout!K22),"",Layout!K22*$J$12/Stocks!$E$9*Layout!$D22)</f>
        <v/>
      </c>
      <c r="M40" s="92" t="str">
        <f>IF(ISBLANK(Layout!L22),"",Layout!L22*$J$12/Stocks!$E$10*Layout!$D22)</f>
        <v/>
      </c>
      <c r="N40" s="92" t="str">
        <f>IF(ISBLANK(Layout!M22),"",Layout!M22*$J$12/Stocks!$E$11*Layout!$D22)</f>
        <v/>
      </c>
      <c r="O40" s="92" t="str">
        <f>IF(ISBLANK(Layout!N22),"",Layout!N22*$J$12/Stocks!$E$12*Layout!$D22)</f>
        <v/>
      </c>
      <c r="P40" s="91">
        <f t="shared" si="3"/>
        <v>0</v>
      </c>
    </row>
    <row r="41" spans="1:16" outlineLevel="1" x14ac:dyDescent="0.35">
      <c r="A41" s="96">
        <v>21</v>
      </c>
      <c r="B41" s="95" t="str">
        <f>IF(ISBLANK(Layout!B23), "", Layout!B23)</f>
        <v/>
      </c>
      <c r="C41" s="94" t="str">
        <f>IF(ISBLANK(Layout!C23), "", Layout!C23)</f>
        <v/>
      </c>
      <c r="D41" s="93" t="str">
        <f>IF(Layout!D23 &gt;0, $J$12 - E41 - P41, "")</f>
        <v/>
      </c>
      <c r="E41" s="92">
        <f>IFERROR(Layout!D23*SUM($D$12:$D$17), "")</f>
        <v>0</v>
      </c>
      <c r="F41" s="92" t="str">
        <f>IF(ISBLANK(Layout!E23),"",Layout!E23*$J$12/Stocks!$E$3*Layout!$D23)</f>
        <v/>
      </c>
      <c r="G41" s="92" t="str">
        <f>IF(ISBLANK(Layout!F23),"",Layout!F23*$J$12/Stocks!$E$4*Layout!$D23)</f>
        <v/>
      </c>
      <c r="H41" s="92" t="str">
        <f>IF(ISBLANK(Layout!G23),"",Layout!G23*$J$12/Stocks!$E$5*Layout!$D23)</f>
        <v/>
      </c>
      <c r="I41" s="92" t="str">
        <f>IF(ISBLANK(Layout!H23),"",Layout!H23*$J$12/Stocks!$E$6*Layout!$D23)</f>
        <v/>
      </c>
      <c r="J41" s="92" t="str">
        <f>IF(ISBLANK(Layout!I23),"",Layout!I23*$J$12/Stocks!$E$7*Layout!$D23)</f>
        <v/>
      </c>
      <c r="K41" s="92" t="str">
        <f>IF(ISBLANK(Layout!J23),"",Layout!J23*$J$12/Stocks!$E$8*Layout!$D23)</f>
        <v/>
      </c>
      <c r="L41" s="92" t="str">
        <f>IF(ISBLANK(Layout!K23),"",Layout!K23*$J$12/Stocks!$E$9*Layout!$D23)</f>
        <v/>
      </c>
      <c r="M41" s="92" t="str">
        <f>IF(ISBLANK(Layout!L23),"",Layout!L23*$J$12/Stocks!$E$10*Layout!$D23)</f>
        <v/>
      </c>
      <c r="N41" s="92" t="str">
        <f>IF(ISBLANK(Layout!M23),"",Layout!M23*$J$12/Stocks!$E$11*Layout!$D23)</f>
        <v/>
      </c>
      <c r="O41" s="92" t="str">
        <f>IF(ISBLANK(Layout!N23),"",Layout!N23*$J$12/Stocks!$E$12*Layout!$D23)</f>
        <v/>
      </c>
      <c r="P41" s="91">
        <f t="shared" si="3"/>
        <v>0</v>
      </c>
    </row>
    <row r="42" spans="1:16" outlineLevel="1" x14ac:dyDescent="0.35">
      <c r="A42" s="96">
        <v>22</v>
      </c>
      <c r="B42" s="95" t="str">
        <f>IF(ISBLANK(Layout!B24), "", Layout!B24)</f>
        <v/>
      </c>
      <c r="C42" s="94" t="str">
        <f>IF(ISBLANK(Layout!C24), "", Layout!C24)</f>
        <v/>
      </c>
      <c r="D42" s="93" t="str">
        <f>IF(Layout!D24 &gt;0, $J$12 - E42 - P42, "")</f>
        <v/>
      </c>
      <c r="E42" s="92">
        <f>IFERROR(Layout!D24*SUM($D$12:$D$17), "")</f>
        <v>0</v>
      </c>
      <c r="F42" s="92" t="str">
        <f>IF(ISBLANK(Layout!E24),"",Layout!E24*$J$12/Stocks!$E$3*Layout!$D24)</f>
        <v/>
      </c>
      <c r="G42" s="92" t="str">
        <f>IF(ISBLANK(Layout!F24),"",Layout!F24*$J$12/Stocks!$E$4*Layout!$D24)</f>
        <v/>
      </c>
      <c r="H42" s="92" t="str">
        <f>IF(ISBLANK(Layout!G24),"",Layout!G24*$J$12/Stocks!$E$5*Layout!$D24)</f>
        <v/>
      </c>
      <c r="I42" s="92" t="str">
        <f>IF(ISBLANK(Layout!H24),"",Layout!H24*$J$12/Stocks!$E$6*Layout!$D24)</f>
        <v/>
      </c>
      <c r="J42" s="92" t="str">
        <f>IF(ISBLANK(Layout!I24),"",Layout!I24*$J$12/Stocks!$E$7*Layout!$D24)</f>
        <v/>
      </c>
      <c r="K42" s="92" t="str">
        <f>IF(ISBLANK(Layout!J24),"",Layout!J24*$J$12/Stocks!$E$8*Layout!$D24)</f>
        <v/>
      </c>
      <c r="L42" s="92" t="str">
        <f>IF(ISBLANK(Layout!K24),"",Layout!K24*$J$12/Stocks!$E$9*Layout!$D24)</f>
        <v/>
      </c>
      <c r="M42" s="92" t="str">
        <f>IF(ISBLANK(Layout!L24),"",Layout!L24*$J$12/Stocks!$E$10*Layout!$D24)</f>
        <v/>
      </c>
      <c r="N42" s="92" t="str">
        <f>IF(ISBLANK(Layout!M24),"",Layout!M24*$J$12/Stocks!$E$11*Layout!$D24)</f>
        <v/>
      </c>
      <c r="O42" s="92" t="str">
        <f>IF(ISBLANK(Layout!N24),"",Layout!N24*$J$12/Stocks!$E$12*Layout!$D24)</f>
        <v/>
      </c>
      <c r="P42" s="91">
        <f t="shared" si="3"/>
        <v>0</v>
      </c>
    </row>
    <row r="43" spans="1:16" outlineLevel="1" x14ac:dyDescent="0.35">
      <c r="A43" s="90">
        <v>23</v>
      </c>
      <c r="B43" s="89" t="str">
        <f>IF(ISBLANK(Layout!B25), "", Layout!B25)</f>
        <v/>
      </c>
      <c r="C43" s="88" t="str">
        <f>IF(ISBLANK(Layout!C25), "", Layout!C25)</f>
        <v/>
      </c>
      <c r="D43" s="87" t="str">
        <f>IF(Layout!D25 &gt;0, $J$12 - E43 - P43, "")</f>
        <v/>
      </c>
      <c r="E43" s="86">
        <f>IFERROR(Layout!D25*SUM($D$12:$D$17), "")</f>
        <v>0</v>
      </c>
      <c r="F43" s="86" t="str">
        <f>IF(ISBLANK(Layout!E25),"",Layout!E25*$J$12/Stocks!$E$3*Layout!$D25)</f>
        <v/>
      </c>
      <c r="G43" s="86" t="str">
        <f>IF(ISBLANK(Layout!F25),"",Layout!F25*$J$12/Stocks!$E$4*Layout!$D25)</f>
        <v/>
      </c>
      <c r="H43" s="86" t="str">
        <f>IF(ISBLANK(Layout!G25),"",Layout!G25*$J$12/Stocks!$E$5*Layout!$D25)</f>
        <v/>
      </c>
      <c r="I43" s="86" t="str">
        <f>IF(ISBLANK(Layout!H25),"",Layout!H25*$J$12/Stocks!$E$6*Layout!$D25)</f>
        <v/>
      </c>
      <c r="J43" s="86" t="str">
        <f>IF(ISBLANK(Layout!I25),"",Layout!I25*$J$12/Stocks!$E$7*Layout!$D25)</f>
        <v/>
      </c>
      <c r="K43" s="86" t="str">
        <f>IF(ISBLANK(Layout!J25),"",Layout!J25*$J$12/Stocks!$E$8*Layout!$D25)</f>
        <v/>
      </c>
      <c r="L43" s="86" t="str">
        <f>IF(ISBLANK(Layout!K25),"",Layout!K25*$J$12/Stocks!$E$9*Layout!$D25)</f>
        <v/>
      </c>
      <c r="M43" s="86" t="str">
        <f>IF(ISBLANK(Layout!L25),"",Layout!L25*$J$12/Stocks!$E$10*Layout!$D25)</f>
        <v/>
      </c>
      <c r="N43" s="86" t="str">
        <f>IF(ISBLANK(Layout!M25),"",Layout!M25*$J$12/Stocks!$E$11*Layout!$D25)</f>
        <v/>
      </c>
      <c r="O43" s="86" t="str">
        <f>IF(ISBLANK(Layout!N25),"",Layout!N25*$J$12/Stocks!$E$12*Layout!$D25)</f>
        <v/>
      </c>
      <c r="P43" s="85">
        <f t="shared" si="3"/>
        <v>0</v>
      </c>
    </row>
    <row r="44" spans="1:16" outlineLevel="1" x14ac:dyDescent="0.35">
      <c r="A44" s="103">
        <v>24</v>
      </c>
      <c r="B44" s="102" t="str">
        <f>IF(ISBLANK(Layout!B26), "", Layout!B26)</f>
        <v/>
      </c>
      <c r="C44" s="101" t="str">
        <f>IF(ISBLANK(Layout!C26), "", Layout!C26)</f>
        <v/>
      </c>
      <c r="D44" s="100" t="str">
        <f>IF(Layout!D26 &gt;0, $J$12 - E44 - P44, "")</f>
        <v/>
      </c>
      <c r="E44" s="99">
        <f>IFERROR(Layout!D26*SUM($D$12:$D$17), "")</f>
        <v>0</v>
      </c>
      <c r="F44" s="98" t="str">
        <f>IF(ISBLANK(Layout!E26),"",Layout!E26*$J$12/Stocks!$E$3*Layout!$D26)</f>
        <v/>
      </c>
      <c r="G44" s="98" t="str">
        <f>IF(ISBLANK(Layout!F26),"",Layout!F26*$J$12/Stocks!$E$4*Layout!$D26)</f>
        <v/>
      </c>
      <c r="H44" s="98" t="str">
        <f>IF(ISBLANK(Layout!G26),"",Layout!G26*$J$12/Stocks!$E$5*Layout!$D26)</f>
        <v/>
      </c>
      <c r="I44" s="98" t="str">
        <f>IF(ISBLANK(Layout!H26),"",Layout!H26*$J$12/Stocks!$E$6*Layout!$D26)</f>
        <v/>
      </c>
      <c r="J44" s="98" t="str">
        <f>IF(ISBLANK(Layout!I26),"",Layout!I26*$J$12/Stocks!$E$7*Layout!$D26)</f>
        <v/>
      </c>
      <c r="K44" s="98" t="str">
        <f>IF(ISBLANK(Layout!J26),"",Layout!J26*$J$12/Stocks!$E$8*Layout!$D26)</f>
        <v/>
      </c>
      <c r="L44" s="98" t="str">
        <f>IF(ISBLANK(Layout!K26),"",Layout!K26*$J$12/Stocks!$E$9*Layout!$D26)</f>
        <v/>
      </c>
      <c r="M44" s="98" t="str">
        <f>IF(ISBLANK(Layout!L26),"",Layout!L26*$J$12/Stocks!$E$10*Layout!$D26)</f>
        <v/>
      </c>
      <c r="N44" s="98" t="str">
        <f>IF(ISBLANK(Layout!M26),"",Layout!M26*$J$12/Stocks!$E$11*Layout!$D26)</f>
        <v/>
      </c>
      <c r="O44" s="98" t="str">
        <f>IF(ISBLANK(Layout!N26),"",Layout!N26*$J$12/Stocks!$E$12*Layout!$D26)</f>
        <v/>
      </c>
      <c r="P44" s="97">
        <f t="shared" si="3"/>
        <v>0</v>
      </c>
    </row>
    <row r="45" spans="1:16" outlineLevel="1" x14ac:dyDescent="0.35">
      <c r="A45" s="96">
        <v>25</v>
      </c>
      <c r="B45" s="95" t="str">
        <f>IF(ISBLANK(Layout!B27), "", Layout!B27)</f>
        <v/>
      </c>
      <c r="C45" s="94" t="str">
        <f>IF(ISBLANK(Layout!C27), "", Layout!C27)</f>
        <v/>
      </c>
      <c r="D45" s="93" t="str">
        <f>IF(Layout!D27 &gt;0, $J$12 - E45 - P45, "")</f>
        <v/>
      </c>
      <c r="E45" s="92">
        <f>IFERROR(Layout!D27*SUM($D$12:$D$17), "")</f>
        <v>0</v>
      </c>
      <c r="F45" s="92" t="str">
        <f>IF(ISBLANK(Layout!E27),"",Layout!E27*$J$12/Stocks!$E$3*Layout!$D27)</f>
        <v/>
      </c>
      <c r="G45" s="92" t="str">
        <f>IF(ISBLANK(Layout!F27),"",Layout!F27*$J$12/Stocks!$E$4*Layout!$D27)</f>
        <v/>
      </c>
      <c r="H45" s="92" t="str">
        <f>IF(ISBLANK(Layout!G27),"",Layout!G27*$J$12/Stocks!$E$5*Layout!$D27)</f>
        <v/>
      </c>
      <c r="I45" s="92" t="str">
        <f>IF(ISBLANK(Layout!H27),"",Layout!H27*$J$12/Stocks!$E$6*Layout!$D27)</f>
        <v/>
      </c>
      <c r="J45" s="92" t="str">
        <f>IF(ISBLANK(Layout!I27),"",Layout!I27*$J$12/Stocks!$E$7*Layout!$D27)</f>
        <v/>
      </c>
      <c r="K45" s="92" t="str">
        <f>IF(ISBLANK(Layout!J27),"",Layout!J27*$J$12/Stocks!$E$8*Layout!$D27)</f>
        <v/>
      </c>
      <c r="L45" s="92" t="str">
        <f>IF(ISBLANK(Layout!K27),"",Layout!K27*$J$12/Stocks!$E$9*Layout!$D27)</f>
        <v/>
      </c>
      <c r="M45" s="92" t="str">
        <f>IF(ISBLANK(Layout!L27),"",Layout!L27*$J$12/Stocks!$E$10*Layout!$D27)</f>
        <v/>
      </c>
      <c r="N45" s="92" t="str">
        <f>IF(ISBLANK(Layout!M27),"",Layout!M27*$J$12/Stocks!$E$11*Layout!$D27)</f>
        <v/>
      </c>
      <c r="O45" s="92" t="str">
        <f>IF(ISBLANK(Layout!N27),"",Layout!N27*$J$12/Stocks!$E$12*Layout!$D27)</f>
        <v/>
      </c>
      <c r="P45" s="91">
        <f t="shared" si="3"/>
        <v>0</v>
      </c>
    </row>
    <row r="46" spans="1:16" outlineLevel="1" x14ac:dyDescent="0.35">
      <c r="A46" s="96">
        <v>26</v>
      </c>
      <c r="B46" s="95" t="str">
        <f>IF(ISBLANK(Layout!B28), "", Layout!B28)</f>
        <v/>
      </c>
      <c r="C46" s="94" t="str">
        <f>IF(ISBLANK(Layout!C28), "", Layout!C28)</f>
        <v/>
      </c>
      <c r="D46" s="93" t="str">
        <f>IF(Layout!D28 &gt;0, $J$12 - E46 - P46, "")</f>
        <v/>
      </c>
      <c r="E46" s="92">
        <f>IFERROR(Layout!D28*SUM($D$12:$D$17), "")</f>
        <v>0</v>
      </c>
      <c r="F46" s="92" t="str">
        <f>IF(ISBLANK(Layout!E28),"",Layout!E28*$J$12/Stocks!$E$3*Layout!$D28)</f>
        <v/>
      </c>
      <c r="G46" s="92" t="str">
        <f>IF(ISBLANK(Layout!F28),"",Layout!F28*$J$12/Stocks!$E$4*Layout!$D28)</f>
        <v/>
      </c>
      <c r="H46" s="92" t="str">
        <f>IF(ISBLANK(Layout!G28),"",Layout!G28*$J$12/Stocks!$E$5*Layout!$D28)</f>
        <v/>
      </c>
      <c r="I46" s="92" t="str">
        <f>IF(ISBLANK(Layout!H28),"",Layout!H28*$J$12/Stocks!$E$6*Layout!$D28)</f>
        <v/>
      </c>
      <c r="J46" s="92" t="str">
        <f>IF(ISBLANK(Layout!I28),"",Layout!I28*$J$12/Stocks!$E$7*Layout!$D28)</f>
        <v/>
      </c>
      <c r="K46" s="92" t="str">
        <f>IF(ISBLANK(Layout!J28),"",Layout!J28*$J$12/Stocks!$E$8*Layout!$D28)</f>
        <v/>
      </c>
      <c r="L46" s="92" t="str">
        <f>IF(ISBLANK(Layout!K28),"",Layout!K28*$J$12/Stocks!$E$9*Layout!$D28)</f>
        <v/>
      </c>
      <c r="M46" s="92" t="str">
        <f>IF(ISBLANK(Layout!L28),"",Layout!L28*$J$12/Stocks!$E$10*Layout!$D28)</f>
        <v/>
      </c>
      <c r="N46" s="92" t="str">
        <f>IF(ISBLANK(Layout!M28),"",Layout!M28*$J$12/Stocks!$E$11*Layout!$D28)</f>
        <v/>
      </c>
      <c r="O46" s="92" t="str">
        <f>IF(ISBLANK(Layout!N28),"",Layout!N28*$J$12/Stocks!$E$12*Layout!$D28)</f>
        <v/>
      </c>
      <c r="P46" s="91">
        <f t="shared" si="3"/>
        <v>0</v>
      </c>
    </row>
    <row r="47" spans="1:16" outlineLevel="1" x14ac:dyDescent="0.35">
      <c r="A47" s="96">
        <v>27</v>
      </c>
      <c r="B47" s="95" t="str">
        <f>IF(ISBLANK(Layout!B29), "", Layout!B29)</f>
        <v/>
      </c>
      <c r="C47" s="94" t="str">
        <f>IF(ISBLANK(Layout!C29), "", Layout!C29)</f>
        <v/>
      </c>
      <c r="D47" s="93" t="str">
        <f>IF(Layout!D29 &gt;0, $J$12 - E47 - P47, "")</f>
        <v/>
      </c>
      <c r="E47" s="92">
        <f>IFERROR(Layout!D29*SUM($D$12:$D$17), "")</f>
        <v>0</v>
      </c>
      <c r="F47" s="92" t="str">
        <f>IF(ISBLANK(Layout!E29),"",Layout!E29*$J$12/Stocks!$E$3*Layout!$D29)</f>
        <v/>
      </c>
      <c r="G47" s="92" t="str">
        <f>IF(ISBLANK(Layout!F29),"",Layout!F29*$J$12/Stocks!$E$4*Layout!$D29)</f>
        <v/>
      </c>
      <c r="H47" s="92" t="str">
        <f>IF(ISBLANK(Layout!G29),"",Layout!G29*$J$12/Stocks!$E$5*Layout!$D29)</f>
        <v/>
      </c>
      <c r="I47" s="92" t="str">
        <f>IF(ISBLANK(Layout!H29),"",Layout!H29*$J$12/Stocks!$E$6*Layout!$D29)</f>
        <v/>
      </c>
      <c r="J47" s="92" t="str">
        <f>IF(ISBLANK(Layout!I29),"",Layout!I29*$J$12/Stocks!$E$7*Layout!$D29)</f>
        <v/>
      </c>
      <c r="K47" s="92" t="str">
        <f>IF(ISBLANK(Layout!J29),"",Layout!J29*$J$12/Stocks!$E$8*Layout!$D29)</f>
        <v/>
      </c>
      <c r="L47" s="92" t="str">
        <f>IF(ISBLANK(Layout!K29),"",Layout!K29*$J$12/Stocks!$E$9*Layout!$D29)</f>
        <v/>
      </c>
      <c r="M47" s="92" t="str">
        <f>IF(ISBLANK(Layout!L29),"",Layout!L29*$J$12/Stocks!$E$10*Layout!$D29)</f>
        <v/>
      </c>
      <c r="N47" s="92" t="str">
        <f>IF(ISBLANK(Layout!M29),"",Layout!M29*$J$12/Stocks!$E$11*Layout!$D29)</f>
        <v/>
      </c>
      <c r="O47" s="92" t="str">
        <f>IF(ISBLANK(Layout!N29),"",Layout!N29*$J$12/Stocks!$E$12*Layout!$D29)</f>
        <v/>
      </c>
      <c r="P47" s="91">
        <f t="shared" si="3"/>
        <v>0</v>
      </c>
    </row>
    <row r="48" spans="1:16" outlineLevel="1" x14ac:dyDescent="0.35">
      <c r="A48" s="96">
        <v>28</v>
      </c>
      <c r="B48" s="95" t="str">
        <f>IF(ISBLANK(Layout!B30), "", Layout!B30)</f>
        <v/>
      </c>
      <c r="C48" s="94" t="str">
        <f>IF(ISBLANK(Layout!C30), "", Layout!C30)</f>
        <v/>
      </c>
      <c r="D48" s="93" t="str">
        <f>IF(Layout!D30 &gt;0, $J$12 - E48 - P48, "")</f>
        <v/>
      </c>
      <c r="E48" s="92">
        <f>IFERROR(Layout!D30*SUM($D$12:$D$17), "")</f>
        <v>0</v>
      </c>
      <c r="F48" s="92" t="str">
        <f>IF(ISBLANK(Layout!E30),"",Layout!E30*$J$12/Stocks!$E$3*Layout!$D30)</f>
        <v/>
      </c>
      <c r="G48" s="92" t="str">
        <f>IF(ISBLANK(Layout!F30),"",Layout!F30*$J$12/Stocks!$E$4*Layout!$D30)</f>
        <v/>
      </c>
      <c r="H48" s="92" t="str">
        <f>IF(ISBLANK(Layout!G30),"",Layout!G30*$J$12/Stocks!$E$5*Layout!$D30)</f>
        <v/>
      </c>
      <c r="I48" s="92" t="str">
        <f>IF(ISBLANK(Layout!H30),"",Layout!H30*$J$12/Stocks!$E$6*Layout!$D30)</f>
        <v/>
      </c>
      <c r="J48" s="92" t="str">
        <f>IF(ISBLANK(Layout!I30),"",Layout!I30*$J$12/Stocks!$E$7*Layout!$D30)</f>
        <v/>
      </c>
      <c r="K48" s="92" t="str">
        <f>IF(ISBLANK(Layout!J30),"",Layout!J30*$J$12/Stocks!$E$8*Layout!$D30)</f>
        <v/>
      </c>
      <c r="L48" s="92" t="str">
        <f>IF(ISBLANK(Layout!K30),"",Layout!K30*$J$12/Stocks!$E$9*Layout!$D30)</f>
        <v/>
      </c>
      <c r="M48" s="92" t="str">
        <f>IF(ISBLANK(Layout!L30),"",Layout!L30*$J$12/Stocks!$E$10*Layout!$D30)</f>
        <v/>
      </c>
      <c r="N48" s="92" t="str">
        <f>IF(ISBLANK(Layout!M30),"",Layout!M30*$J$12/Stocks!$E$11*Layout!$D30)</f>
        <v/>
      </c>
      <c r="O48" s="92" t="str">
        <f>IF(ISBLANK(Layout!N30),"",Layout!N30*$J$12/Stocks!$E$12*Layout!$D30)</f>
        <v/>
      </c>
      <c r="P48" s="91">
        <f t="shared" si="3"/>
        <v>0</v>
      </c>
    </row>
    <row r="49" spans="1:16" ht="16.5" customHeight="1" x14ac:dyDescent="0.35">
      <c r="A49" s="96">
        <v>29</v>
      </c>
      <c r="B49" s="95" t="str">
        <f>IF(ISBLANK(Layout!B31), "", Layout!B31)</f>
        <v/>
      </c>
      <c r="C49" s="94" t="str">
        <f>IF(ISBLANK(Layout!C31), "", Layout!C31)</f>
        <v/>
      </c>
      <c r="D49" s="93" t="str">
        <f>IF(Layout!D31 &gt;0, $J$12 - E49 - P49, "")</f>
        <v/>
      </c>
      <c r="E49" s="92">
        <f>IFERROR(Layout!D31*SUM($D$12:$D$17), "")</f>
        <v>0</v>
      </c>
      <c r="F49" s="92" t="str">
        <f>IF(ISBLANK(Layout!E31),"",Layout!E31*$J$12/Stocks!$E$3*Layout!$D31)</f>
        <v/>
      </c>
      <c r="G49" s="92" t="str">
        <f>IF(ISBLANK(Layout!F31),"",Layout!F31*$J$12/Stocks!$E$4*Layout!$D31)</f>
        <v/>
      </c>
      <c r="H49" s="92" t="str">
        <f>IF(ISBLANK(Layout!G31),"",Layout!G31*$J$12/Stocks!$E$5*Layout!$D31)</f>
        <v/>
      </c>
      <c r="I49" s="92" t="str">
        <f>IF(ISBLANK(Layout!H31),"",Layout!H31*$J$12/Stocks!$E$6*Layout!$D31)</f>
        <v/>
      </c>
      <c r="J49" s="92" t="str">
        <f>IF(ISBLANK(Layout!I31),"",Layout!I31*$J$12/Stocks!$E$7*Layout!$D31)</f>
        <v/>
      </c>
      <c r="K49" s="92" t="str">
        <f>IF(ISBLANK(Layout!J31),"",Layout!J31*$J$12/Stocks!$E$8*Layout!$D31)</f>
        <v/>
      </c>
      <c r="L49" s="92" t="str">
        <f>IF(ISBLANK(Layout!K31),"",Layout!K31*$J$12/Stocks!$E$9*Layout!$D31)</f>
        <v/>
      </c>
      <c r="M49" s="92" t="str">
        <f>IF(ISBLANK(Layout!L31),"",Layout!L31*$J$12/Stocks!$E$10*Layout!$D31)</f>
        <v/>
      </c>
      <c r="N49" s="92" t="str">
        <f>IF(ISBLANK(Layout!M31),"",Layout!M31*$J$12/Stocks!$E$11*Layout!$D31)</f>
        <v/>
      </c>
      <c r="O49" s="92" t="str">
        <f>IF(ISBLANK(Layout!N31),"",Layout!N31*$J$12/Stocks!$E$12*Layout!$D31)</f>
        <v/>
      </c>
      <c r="P49" s="91">
        <f t="shared" si="3"/>
        <v>0</v>
      </c>
    </row>
    <row r="50" spans="1:16" x14ac:dyDescent="0.35">
      <c r="A50" s="96">
        <v>30</v>
      </c>
      <c r="B50" s="95" t="str">
        <f>IF(ISBLANK(Layout!B32), "", Layout!B32)</f>
        <v/>
      </c>
      <c r="C50" s="94" t="str">
        <f>IF(ISBLANK(Layout!C32), "", Layout!C32)</f>
        <v/>
      </c>
      <c r="D50" s="93" t="str">
        <f>IF(Layout!D32 &gt;0, $J$12 - E50 - P50, "")</f>
        <v/>
      </c>
      <c r="E50" s="92">
        <f>IFERROR(Layout!D32*SUM($D$12:$D$17), "")</f>
        <v>0</v>
      </c>
      <c r="F50" s="92" t="str">
        <f>IF(ISBLANK(Layout!E32),"",Layout!E32*$J$12/Stocks!$E$3*Layout!$D32)</f>
        <v/>
      </c>
      <c r="G50" s="92" t="str">
        <f>IF(ISBLANK(Layout!F32),"",Layout!F32*$J$12/Stocks!$E$4*Layout!$D32)</f>
        <v/>
      </c>
      <c r="H50" s="92" t="str">
        <f>IF(ISBLANK(Layout!G32),"",Layout!G32*$J$12/Stocks!$E$5*Layout!$D32)</f>
        <v/>
      </c>
      <c r="I50" s="92" t="str">
        <f>IF(ISBLANK(Layout!H32),"",Layout!H32*$J$12/Stocks!$E$6*Layout!$D32)</f>
        <v/>
      </c>
      <c r="J50" s="92" t="str">
        <f>IF(ISBLANK(Layout!I32),"",Layout!I32*$J$12/Stocks!$E$7*Layout!$D32)</f>
        <v/>
      </c>
      <c r="K50" s="92" t="str">
        <f>IF(ISBLANK(Layout!J32),"",Layout!J32*$J$12/Stocks!$E$8*Layout!$D32)</f>
        <v/>
      </c>
      <c r="L50" s="92" t="str">
        <f>IF(ISBLANK(Layout!K32),"",Layout!K32*$J$12/Stocks!$E$9*Layout!$D32)</f>
        <v/>
      </c>
      <c r="M50" s="92" t="str">
        <f>IF(ISBLANK(Layout!L32),"",Layout!L32*$J$12/Stocks!$E$10*Layout!$D32)</f>
        <v/>
      </c>
      <c r="N50" s="92" t="str">
        <f>IF(ISBLANK(Layout!M32),"",Layout!M32*$J$12/Stocks!$E$11*Layout!$D32)</f>
        <v/>
      </c>
      <c r="O50" s="92" t="str">
        <f>IF(ISBLANK(Layout!N32),"",Layout!N32*$J$12/Stocks!$E$12*Layout!$D32)</f>
        <v/>
      </c>
      <c r="P50" s="91">
        <f t="shared" si="3"/>
        <v>0</v>
      </c>
    </row>
    <row r="51" spans="1:16" x14ac:dyDescent="0.35">
      <c r="A51" s="90">
        <v>31</v>
      </c>
      <c r="B51" s="89" t="str">
        <f>IF(ISBLANK(Layout!B33), "", Layout!B33)</f>
        <v/>
      </c>
      <c r="C51" s="88" t="str">
        <f>IF(ISBLANK(Layout!C33), "", Layout!C33)</f>
        <v/>
      </c>
      <c r="D51" s="87" t="str">
        <f>IF(Layout!D33 &gt;0, $J$12 - E51 - P51, "")</f>
        <v/>
      </c>
      <c r="E51" s="86">
        <f>IFERROR(Layout!D33*SUM($D$12:$D$17), "")</f>
        <v>0</v>
      </c>
      <c r="F51" s="86" t="str">
        <f>IF(ISBLANK(Layout!E33),"",Layout!E33*$J$12/Stocks!$E$3*Layout!$D33)</f>
        <v/>
      </c>
      <c r="G51" s="86" t="str">
        <f>IF(ISBLANK(Layout!F33),"",Layout!F33*$J$12/Stocks!$E$4*Layout!$D33)</f>
        <v/>
      </c>
      <c r="H51" s="86" t="str">
        <f>IF(ISBLANK(Layout!G33),"",Layout!G33*$J$12/Stocks!$E$5*Layout!$D33)</f>
        <v/>
      </c>
      <c r="I51" s="86" t="str">
        <f>IF(ISBLANK(Layout!H33),"",Layout!H33*$J$12/Stocks!$E$6*Layout!$D33)</f>
        <v/>
      </c>
      <c r="J51" s="86" t="str">
        <f>IF(ISBLANK(Layout!I33),"",Layout!I33*$J$12/Stocks!$E$7*Layout!$D33)</f>
        <v/>
      </c>
      <c r="K51" s="86" t="str">
        <f>IF(ISBLANK(Layout!J33),"",Layout!J33*$J$12/Stocks!$E$8*Layout!$D33)</f>
        <v/>
      </c>
      <c r="L51" s="86" t="str">
        <f>IF(ISBLANK(Layout!K33),"",Layout!K33*$J$12/Stocks!$E$9*Layout!$D33)</f>
        <v/>
      </c>
      <c r="M51" s="86" t="str">
        <f>IF(ISBLANK(Layout!L33),"",Layout!L33*$J$12/Stocks!$E$10*Layout!$D33)</f>
        <v/>
      </c>
      <c r="N51" s="86" t="str">
        <f>IF(ISBLANK(Layout!M33),"",Layout!M33*$J$12/Stocks!$E$11*Layout!$D33)</f>
        <v/>
      </c>
      <c r="O51" s="86" t="str">
        <f>IF(ISBLANK(Layout!N33),"",Layout!N33*$J$12/Stocks!$E$12*Layout!$D33)</f>
        <v/>
      </c>
      <c r="P51" s="85">
        <f t="shared" si="3"/>
        <v>0</v>
      </c>
    </row>
    <row r="52" spans="1:16" x14ac:dyDescent="0.35">
      <c r="A52" s="103">
        <v>32</v>
      </c>
      <c r="B52" s="102" t="str">
        <f>IF(ISBLANK(Layout!B34), "", Layout!B34)</f>
        <v/>
      </c>
      <c r="C52" s="101" t="str">
        <f>IF(ISBLANK(Layout!C34), "", Layout!C34)</f>
        <v/>
      </c>
      <c r="D52" s="100" t="str">
        <f>IF(Layout!D34 &gt;0, $J$12 - E52 - P52, "")</f>
        <v/>
      </c>
      <c r="E52" s="99">
        <f>IFERROR(Layout!D34*SUM($D$12:$D$17), "")</f>
        <v>0</v>
      </c>
      <c r="F52" s="98" t="str">
        <f>IF(ISBLANK(Layout!E34),"",Layout!E34*$J$12/Stocks!$E$3*Layout!$D34)</f>
        <v/>
      </c>
      <c r="G52" s="98" t="str">
        <f>IF(ISBLANK(Layout!F34),"",Layout!F34*$J$12/Stocks!$E$4*Layout!$D34)</f>
        <v/>
      </c>
      <c r="H52" s="98" t="str">
        <f>IF(ISBLANK(Layout!G34),"",Layout!G34*$J$12/Stocks!$E$5*Layout!$D34)</f>
        <v/>
      </c>
      <c r="I52" s="98" t="str">
        <f>IF(ISBLANK(Layout!H34),"",Layout!H34*$J$12/Stocks!$E$6*Layout!$D34)</f>
        <v/>
      </c>
      <c r="J52" s="98" t="str">
        <f>IF(ISBLANK(Layout!I34),"",Layout!I34*$J$12/Stocks!$E$7*Layout!$D34)</f>
        <v/>
      </c>
      <c r="K52" s="98" t="str">
        <f>IF(ISBLANK(Layout!J34),"",Layout!J34*$J$12/Stocks!$E$8*Layout!$D34)</f>
        <v/>
      </c>
      <c r="L52" s="98" t="str">
        <f>IF(ISBLANK(Layout!K34),"",Layout!K34*$J$12/Stocks!$E$9*Layout!$D34)</f>
        <v/>
      </c>
      <c r="M52" s="98" t="str">
        <f>IF(ISBLANK(Layout!L34),"",Layout!L34*$J$12/Stocks!$E$10*Layout!$D34)</f>
        <v/>
      </c>
      <c r="N52" s="98" t="str">
        <f>IF(ISBLANK(Layout!M34),"",Layout!M34*$J$12/Stocks!$E$11*Layout!$D34)</f>
        <v/>
      </c>
      <c r="O52" s="98" t="str">
        <f>IF(ISBLANK(Layout!N34),"",Layout!N34*$J$12/Stocks!$E$12*Layout!$D34)</f>
        <v/>
      </c>
      <c r="P52" s="97">
        <f t="shared" si="3"/>
        <v>0</v>
      </c>
    </row>
    <row r="53" spans="1:16" x14ac:dyDescent="0.35">
      <c r="A53" s="96">
        <v>33</v>
      </c>
      <c r="B53" s="95" t="str">
        <f>IF(ISBLANK(Layout!B35), "", Layout!B35)</f>
        <v/>
      </c>
      <c r="C53" s="94" t="str">
        <f>IF(ISBLANK(Layout!C35), "", Layout!C35)</f>
        <v/>
      </c>
      <c r="D53" s="93" t="str">
        <f>IF(Layout!D35 &gt;0, $J$12 - E53 - P53, "")</f>
        <v/>
      </c>
      <c r="E53" s="92">
        <f>IFERROR(Layout!D35*SUM($D$12:$D$17), "")</f>
        <v>0</v>
      </c>
      <c r="F53" s="92" t="str">
        <f>IF(ISBLANK(Layout!E35),"",Layout!E35*$J$12/Stocks!$E$3*Layout!$D35)</f>
        <v/>
      </c>
      <c r="G53" s="92" t="str">
        <f>IF(ISBLANK(Layout!F35),"",Layout!F35*$J$12/Stocks!$E$4*Layout!$D35)</f>
        <v/>
      </c>
      <c r="H53" s="92" t="str">
        <f>IF(ISBLANK(Layout!G35),"",Layout!G35*$J$12/Stocks!$E$5*Layout!$D35)</f>
        <v/>
      </c>
      <c r="I53" s="92" t="str">
        <f>IF(ISBLANK(Layout!H35),"",Layout!H35*$J$12/Stocks!$E$6*Layout!$D35)</f>
        <v/>
      </c>
      <c r="J53" s="92" t="str">
        <f>IF(ISBLANK(Layout!I35),"",Layout!I35*$J$12/Stocks!$E$7*Layout!$D35)</f>
        <v/>
      </c>
      <c r="K53" s="92" t="str">
        <f>IF(ISBLANK(Layout!J35),"",Layout!J35*$J$12/Stocks!$E$8*Layout!$D35)</f>
        <v/>
      </c>
      <c r="L53" s="92" t="str">
        <f>IF(ISBLANK(Layout!K35),"",Layout!K35*$J$12/Stocks!$E$9*Layout!$D35)</f>
        <v/>
      </c>
      <c r="M53" s="92" t="str">
        <f>IF(ISBLANK(Layout!L35),"",Layout!L35*$J$12/Stocks!$E$10*Layout!$D35)</f>
        <v/>
      </c>
      <c r="N53" s="92" t="str">
        <f>IF(ISBLANK(Layout!M35),"",Layout!M35*$J$12/Stocks!$E$11*Layout!$D35)</f>
        <v/>
      </c>
      <c r="O53" s="92" t="str">
        <f>IF(ISBLANK(Layout!N35),"",Layout!N35*$J$12/Stocks!$E$12*Layout!$D35)</f>
        <v/>
      </c>
      <c r="P53" s="91">
        <f t="shared" si="3"/>
        <v>0</v>
      </c>
    </row>
    <row r="54" spans="1:16" x14ac:dyDescent="0.35">
      <c r="A54" s="96">
        <v>34</v>
      </c>
      <c r="B54" s="95" t="str">
        <f>IF(ISBLANK(Layout!B36), "", Layout!B36)</f>
        <v/>
      </c>
      <c r="C54" s="94" t="str">
        <f>IF(ISBLANK(Layout!C36), "", Layout!C36)</f>
        <v/>
      </c>
      <c r="D54" s="93" t="str">
        <f>IF(Layout!D36 &gt;0, $J$12 - E54 - P54, "")</f>
        <v/>
      </c>
      <c r="E54" s="92">
        <f>IFERROR(Layout!D36*SUM($D$12:$D$17), "")</f>
        <v>0</v>
      </c>
      <c r="F54" s="92" t="str">
        <f>IF(ISBLANK(Layout!E36),"",Layout!E36*$J$12/Stocks!$E$3*Layout!$D36)</f>
        <v/>
      </c>
      <c r="G54" s="92" t="str">
        <f>IF(ISBLANK(Layout!F36),"",Layout!F36*$J$12/Stocks!$E$4*Layout!$D36)</f>
        <v/>
      </c>
      <c r="H54" s="92" t="str">
        <f>IF(ISBLANK(Layout!G36),"",Layout!G36*$J$12/Stocks!$E$5*Layout!$D36)</f>
        <v/>
      </c>
      <c r="I54" s="92" t="str">
        <f>IF(ISBLANK(Layout!H36),"",Layout!H36*$J$12/Stocks!$E$6*Layout!$D36)</f>
        <v/>
      </c>
      <c r="J54" s="92" t="str">
        <f>IF(ISBLANK(Layout!I36),"",Layout!I36*$J$12/Stocks!$E$7*Layout!$D36)</f>
        <v/>
      </c>
      <c r="K54" s="92" t="str">
        <f>IF(ISBLANK(Layout!J36),"",Layout!J36*$J$12/Stocks!$E$8*Layout!$D36)</f>
        <v/>
      </c>
      <c r="L54" s="92" t="str">
        <f>IF(ISBLANK(Layout!K36),"",Layout!K36*$J$12/Stocks!$E$9*Layout!$D36)</f>
        <v/>
      </c>
      <c r="M54" s="92" t="str">
        <f>IF(ISBLANK(Layout!L36),"",Layout!L36*$J$12/Stocks!$E$10*Layout!$D36)</f>
        <v/>
      </c>
      <c r="N54" s="92" t="str">
        <f>IF(ISBLANK(Layout!M36),"",Layout!M36*$J$12/Stocks!$E$11*Layout!$D36)</f>
        <v/>
      </c>
      <c r="O54" s="92" t="str">
        <f>IF(ISBLANK(Layout!N36),"",Layout!N36*$J$12/Stocks!$E$12*Layout!$D36)</f>
        <v/>
      </c>
      <c r="P54" s="91">
        <f t="shared" si="3"/>
        <v>0</v>
      </c>
    </row>
    <row r="55" spans="1:16" x14ac:dyDescent="0.35">
      <c r="A55" s="96">
        <v>35</v>
      </c>
      <c r="B55" s="95" t="str">
        <f>IF(ISBLANK(Layout!B37), "", Layout!B37)</f>
        <v/>
      </c>
      <c r="C55" s="94" t="str">
        <f>IF(ISBLANK(Layout!C37), "", Layout!C37)</f>
        <v/>
      </c>
      <c r="D55" s="93" t="str">
        <f>IF(Layout!D37 &gt;0, $J$12 - E55 - P55, "")</f>
        <v/>
      </c>
      <c r="E55" s="92">
        <f>IFERROR(Layout!D37*SUM($D$12:$D$17), "")</f>
        <v>0</v>
      </c>
      <c r="F55" s="92" t="str">
        <f>IF(ISBLANK(Layout!E37),"",Layout!E37*$J$12/Stocks!$E$3*Layout!$D37)</f>
        <v/>
      </c>
      <c r="G55" s="92" t="str">
        <f>IF(ISBLANK(Layout!F37),"",Layout!F37*$J$12/Stocks!$E$4*Layout!$D37)</f>
        <v/>
      </c>
      <c r="H55" s="92" t="str">
        <f>IF(ISBLANK(Layout!G37),"",Layout!G37*$J$12/Stocks!$E$5*Layout!$D37)</f>
        <v/>
      </c>
      <c r="I55" s="92" t="str">
        <f>IF(ISBLANK(Layout!H37),"",Layout!H37*$J$12/Stocks!$E$6*Layout!$D37)</f>
        <v/>
      </c>
      <c r="J55" s="92" t="str">
        <f>IF(ISBLANK(Layout!I37),"",Layout!I37*$J$12/Stocks!$E$7*Layout!$D37)</f>
        <v/>
      </c>
      <c r="K55" s="92" t="str">
        <f>IF(ISBLANK(Layout!J37),"",Layout!J37*$J$12/Stocks!$E$8*Layout!$D37)</f>
        <v/>
      </c>
      <c r="L55" s="92" t="str">
        <f>IF(ISBLANK(Layout!K37),"",Layout!K37*$J$12/Stocks!$E$9*Layout!$D37)</f>
        <v/>
      </c>
      <c r="M55" s="92" t="str">
        <f>IF(ISBLANK(Layout!L37),"",Layout!L37*$J$12/Stocks!$E$10*Layout!$D37)</f>
        <v/>
      </c>
      <c r="N55" s="92" t="str">
        <f>IF(ISBLANK(Layout!M37),"",Layout!M37*$J$12/Stocks!$E$11*Layout!$D37)</f>
        <v/>
      </c>
      <c r="O55" s="92" t="str">
        <f>IF(ISBLANK(Layout!N37),"",Layout!N37*$J$12/Stocks!$E$12*Layout!$D37)</f>
        <v/>
      </c>
      <c r="P55" s="91">
        <f t="shared" si="3"/>
        <v>0</v>
      </c>
    </row>
    <row r="56" spans="1:16" x14ac:dyDescent="0.35">
      <c r="A56" s="96">
        <v>36</v>
      </c>
      <c r="B56" s="95" t="str">
        <f>IF(ISBLANK(Layout!B38), "", Layout!B38)</f>
        <v/>
      </c>
      <c r="C56" s="94" t="str">
        <f>IF(ISBLANK(Layout!C38), "", Layout!C38)</f>
        <v/>
      </c>
      <c r="D56" s="93" t="str">
        <f>IF(Layout!D38 &gt;0, $J$12 - E56 - P56, "")</f>
        <v/>
      </c>
      <c r="E56" s="92">
        <f>IFERROR(Layout!D38*SUM($D$12:$D$17), "")</f>
        <v>0</v>
      </c>
      <c r="F56" s="92" t="str">
        <f>IF(ISBLANK(Layout!E38),"",Layout!E38*$J$12/Stocks!$E$3*Layout!$D38)</f>
        <v/>
      </c>
      <c r="G56" s="92" t="str">
        <f>IF(ISBLANK(Layout!F38),"",Layout!F38*$J$12/Stocks!$E$4*Layout!$D38)</f>
        <v/>
      </c>
      <c r="H56" s="92" t="str">
        <f>IF(ISBLANK(Layout!G38),"",Layout!G38*$J$12/Stocks!$E$5*Layout!$D38)</f>
        <v/>
      </c>
      <c r="I56" s="92" t="str">
        <f>IF(ISBLANK(Layout!H38),"",Layout!H38*$J$12/Stocks!$E$6*Layout!$D38)</f>
        <v/>
      </c>
      <c r="J56" s="92" t="str">
        <f>IF(ISBLANK(Layout!I38),"",Layout!I38*$J$12/Stocks!$E$7*Layout!$D38)</f>
        <v/>
      </c>
      <c r="K56" s="92" t="str">
        <f>IF(ISBLANK(Layout!J38),"",Layout!J38*$J$12/Stocks!$E$8*Layout!$D38)</f>
        <v/>
      </c>
      <c r="L56" s="92" t="str">
        <f>IF(ISBLANK(Layout!K38),"",Layout!K38*$J$12/Stocks!$E$9*Layout!$D38)</f>
        <v/>
      </c>
      <c r="M56" s="92" t="str">
        <f>IF(ISBLANK(Layout!L38),"",Layout!L38*$J$12/Stocks!$E$10*Layout!$D38)</f>
        <v/>
      </c>
      <c r="N56" s="92" t="str">
        <f>IF(ISBLANK(Layout!M38),"",Layout!M38*$J$12/Stocks!$E$11*Layout!$D38)</f>
        <v/>
      </c>
      <c r="O56" s="92" t="str">
        <f>IF(ISBLANK(Layout!N38),"",Layout!N38*$J$12/Stocks!$E$12*Layout!$D38)</f>
        <v/>
      </c>
      <c r="P56" s="91">
        <f t="shared" si="3"/>
        <v>0</v>
      </c>
    </row>
    <row r="57" spans="1:16" x14ac:dyDescent="0.35">
      <c r="A57" s="96">
        <v>37</v>
      </c>
      <c r="B57" s="95" t="str">
        <f>IF(ISBLANK(Layout!B39), "", Layout!B39)</f>
        <v/>
      </c>
      <c r="C57" s="94" t="str">
        <f>IF(ISBLANK(Layout!C39), "", Layout!C39)</f>
        <v/>
      </c>
      <c r="D57" s="93" t="str">
        <f>IF(Layout!D39 &gt;0, $J$12 - E57 - P57, "")</f>
        <v/>
      </c>
      <c r="E57" s="92">
        <f>IFERROR(Layout!D39*SUM($D$12:$D$17), "")</f>
        <v>0</v>
      </c>
      <c r="F57" s="92" t="str">
        <f>IF(ISBLANK(Layout!E39),"",Layout!E39*$J$12/Stocks!$E$3*Layout!$D39)</f>
        <v/>
      </c>
      <c r="G57" s="92" t="str">
        <f>IF(ISBLANK(Layout!F39),"",Layout!F39*$J$12/Stocks!$E$4*Layout!$D39)</f>
        <v/>
      </c>
      <c r="H57" s="92" t="str">
        <f>IF(ISBLANK(Layout!G39),"",Layout!G39*$J$12/Stocks!$E$5*Layout!$D39)</f>
        <v/>
      </c>
      <c r="I57" s="92" t="str">
        <f>IF(ISBLANK(Layout!H39),"",Layout!H39*$J$12/Stocks!$E$6*Layout!$D39)</f>
        <v/>
      </c>
      <c r="J57" s="92" t="str">
        <f>IF(ISBLANK(Layout!I39),"",Layout!I39*$J$12/Stocks!$E$7*Layout!$D39)</f>
        <v/>
      </c>
      <c r="K57" s="92" t="str">
        <f>IF(ISBLANK(Layout!J39),"",Layout!J39*$J$12/Stocks!$E$8*Layout!$D39)</f>
        <v/>
      </c>
      <c r="L57" s="92" t="str">
        <f>IF(ISBLANK(Layout!K39),"",Layout!K39*$J$12/Stocks!$E$9*Layout!$D39)</f>
        <v/>
      </c>
      <c r="M57" s="92" t="str">
        <f>IF(ISBLANK(Layout!L39),"",Layout!L39*$J$12/Stocks!$E$10*Layout!$D39)</f>
        <v/>
      </c>
      <c r="N57" s="92" t="str">
        <f>IF(ISBLANK(Layout!M39),"",Layout!M39*$J$12/Stocks!$E$11*Layout!$D39)</f>
        <v/>
      </c>
      <c r="O57" s="92" t="str">
        <f>IF(ISBLANK(Layout!N39),"",Layout!N39*$J$12/Stocks!$E$12*Layout!$D39)</f>
        <v/>
      </c>
      <c r="P57" s="91">
        <f t="shared" si="3"/>
        <v>0</v>
      </c>
    </row>
    <row r="58" spans="1:16" x14ac:dyDescent="0.35">
      <c r="A58" s="96">
        <v>38</v>
      </c>
      <c r="B58" s="95" t="str">
        <f>IF(ISBLANK(Layout!B40), "", Layout!B40)</f>
        <v/>
      </c>
      <c r="C58" s="94" t="str">
        <f>IF(ISBLANK(Layout!C40), "", Layout!C40)</f>
        <v/>
      </c>
      <c r="D58" s="93" t="str">
        <f>IF(Layout!D40 &gt;0, $J$12 - E58 - P58, "")</f>
        <v/>
      </c>
      <c r="E58" s="92">
        <f>IFERROR(Layout!D40*SUM($D$12:$D$17), "")</f>
        <v>0</v>
      </c>
      <c r="F58" s="92" t="str">
        <f>IF(ISBLANK(Layout!E40),"",Layout!E40*$J$12/Stocks!$E$3*Layout!$D40)</f>
        <v/>
      </c>
      <c r="G58" s="92" t="str">
        <f>IF(ISBLANK(Layout!F40),"",Layout!F40*$J$12/Stocks!$E$4*Layout!$D40)</f>
        <v/>
      </c>
      <c r="H58" s="92" t="str">
        <f>IF(ISBLANK(Layout!G40),"",Layout!G40*$J$12/Stocks!$E$5*Layout!$D40)</f>
        <v/>
      </c>
      <c r="I58" s="92" t="str">
        <f>IF(ISBLANK(Layout!H40),"",Layout!H40*$J$12/Stocks!$E$6*Layout!$D40)</f>
        <v/>
      </c>
      <c r="J58" s="92" t="str">
        <f>IF(ISBLANK(Layout!I40),"",Layout!I40*$J$12/Stocks!$E$7*Layout!$D40)</f>
        <v/>
      </c>
      <c r="K58" s="92" t="str">
        <f>IF(ISBLANK(Layout!J40),"",Layout!J40*$J$12/Stocks!$E$8*Layout!$D40)</f>
        <v/>
      </c>
      <c r="L58" s="92" t="str">
        <f>IF(ISBLANK(Layout!K40),"",Layout!K40*$J$12/Stocks!$E$9*Layout!$D40)</f>
        <v/>
      </c>
      <c r="M58" s="92" t="str">
        <f>IF(ISBLANK(Layout!L40),"",Layout!L40*$J$12/Stocks!$E$10*Layout!$D40)</f>
        <v/>
      </c>
      <c r="N58" s="92" t="str">
        <f>IF(ISBLANK(Layout!M40),"",Layout!M40*$J$12/Stocks!$E$11*Layout!$D40)</f>
        <v/>
      </c>
      <c r="O58" s="92" t="str">
        <f>IF(ISBLANK(Layout!N40),"",Layout!N40*$J$12/Stocks!$E$12*Layout!$D40)</f>
        <v/>
      </c>
      <c r="P58" s="91">
        <f t="shared" si="3"/>
        <v>0</v>
      </c>
    </row>
    <row r="59" spans="1:16" x14ac:dyDescent="0.35">
      <c r="A59" s="90">
        <v>39</v>
      </c>
      <c r="B59" s="89" t="str">
        <f>IF(ISBLANK(Layout!B41), "", Layout!B41)</f>
        <v/>
      </c>
      <c r="C59" s="88" t="str">
        <f>IF(ISBLANK(Layout!C41), "", Layout!C41)</f>
        <v/>
      </c>
      <c r="D59" s="87" t="str">
        <f>IF(Layout!D41 &gt;0, $J$12 - E59 - P59, "")</f>
        <v/>
      </c>
      <c r="E59" s="86">
        <f>IFERROR(Layout!D41*SUM($D$12:$D$17), "")</f>
        <v>0</v>
      </c>
      <c r="F59" s="86" t="str">
        <f>IF(ISBLANK(Layout!E41),"",Layout!E41*$J$12/Stocks!$E$3*Layout!$D41)</f>
        <v/>
      </c>
      <c r="G59" s="86" t="str">
        <f>IF(ISBLANK(Layout!F41),"",Layout!F41*$J$12/Stocks!$E$4*Layout!$D41)</f>
        <v/>
      </c>
      <c r="H59" s="86" t="str">
        <f>IF(ISBLANK(Layout!G41),"",Layout!G41*$J$12/Stocks!$E$5*Layout!$D41)</f>
        <v/>
      </c>
      <c r="I59" s="86" t="str">
        <f>IF(ISBLANK(Layout!H41),"",Layout!H41*$J$12/Stocks!$E$6*Layout!$D41)</f>
        <v/>
      </c>
      <c r="J59" s="86" t="str">
        <f>IF(ISBLANK(Layout!I41),"",Layout!I41*$J$12/Stocks!$E$7*Layout!$D41)</f>
        <v/>
      </c>
      <c r="K59" s="86" t="str">
        <f>IF(ISBLANK(Layout!J41),"",Layout!J41*$J$12/Stocks!$E$8*Layout!$D41)</f>
        <v/>
      </c>
      <c r="L59" s="86" t="str">
        <f>IF(ISBLANK(Layout!K41),"",Layout!K41*$J$12/Stocks!$E$9*Layout!$D41)</f>
        <v/>
      </c>
      <c r="M59" s="86" t="str">
        <f>IF(ISBLANK(Layout!L41),"",Layout!L41*$J$12/Stocks!$E$10*Layout!$D41)</f>
        <v/>
      </c>
      <c r="N59" s="86" t="str">
        <f>IF(ISBLANK(Layout!M41),"",Layout!M41*$J$12/Stocks!$E$11*Layout!$D41)</f>
        <v/>
      </c>
      <c r="O59" s="86" t="str">
        <f>IF(ISBLANK(Layout!N41),"",Layout!N41*$J$12/Stocks!$E$12*Layout!$D41)</f>
        <v/>
      </c>
      <c r="P59" s="85">
        <f t="shared" si="3"/>
        <v>0</v>
      </c>
    </row>
    <row r="60" spans="1:16" x14ac:dyDescent="0.35">
      <c r="A60" s="103">
        <v>40</v>
      </c>
      <c r="B60" s="102" t="str">
        <f>IF(ISBLANK(Layout!B42), "", Layout!B42)</f>
        <v/>
      </c>
      <c r="C60" s="101" t="str">
        <f>IF(ISBLANK(Layout!C42), "", Layout!C42)</f>
        <v/>
      </c>
      <c r="D60" s="100" t="str">
        <f>IF(Layout!D42 &gt;0, $J$12 - E60 - P60, "")</f>
        <v/>
      </c>
      <c r="E60" s="99">
        <f>IFERROR(Layout!D42*SUM($D$12:$D$17), "")</f>
        <v>0</v>
      </c>
      <c r="F60" s="98" t="str">
        <f>IF(ISBLANK(Layout!E42),"",Layout!E42*$J$12/Stocks!$E$3*Layout!$D42)</f>
        <v/>
      </c>
      <c r="G60" s="98" t="str">
        <f>IF(ISBLANK(Layout!F42),"",Layout!F42*$J$12/Stocks!$E$4*Layout!$D42)</f>
        <v/>
      </c>
      <c r="H60" s="98" t="str">
        <f>IF(ISBLANK(Layout!G42),"",Layout!G42*$J$12/Stocks!$E$5*Layout!$D42)</f>
        <v/>
      </c>
      <c r="I60" s="98" t="str">
        <f>IF(ISBLANK(Layout!H42),"",Layout!H42*$J$12/Stocks!$E$6*Layout!$D42)</f>
        <v/>
      </c>
      <c r="J60" s="98" t="str">
        <f>IF(ISBLANK(Layout!I42),"",Layout!I42*$J$12/Stocks!$E$7*Layout!$D42)</f>
        <v/>
      </c>
      <c r="K60" s="98" t="str">
        <f>IF(ISBLANK(Layout!J42),"",Layout!J42*$J$12/Stocks!$E$8*Layout!$D42)</f>
        <v/>
      </c>
      <c r="L60" s="98" t="str">
        <f>IF(ISBLANK(Layout!K42),"",Layout!K42*$J$12/Stocks!$E$9*Layout!$D42)</f>
        <v/>
      </c>
      <c r="M60" s="98" t="str">
        <f>IF(ISBLANK(Layout!L42),"",Layout!L42*$J$12/Stocks!$E$10*Layout!$D42)</f>
        <v/>
      </c>
      <c r="N60" s="98" t="str">
        <f>IF(ISBLANK(Layout!M42),"",Layout!M42*$J$12/Stocks!$E$11*Layout!$D42)</f>
        <v/>
      </c>
      <c r="O60" s="98" t="str">
        <f>IF(ISBLANK(Layout!N42),"",Layout!N42*$J$12/Stocks!$E$12*Layout!$D42)</f>
        <v/>
      </c>
      <c r="P60" s="97">
        <f t="shared" si="3"/>
        <v>0</v>
      </c>
    </row>
    <row r="61" spans="1:16" x14ac:dyDescent="0.35">
      <c r="A61" s="96">
        <v>41</v>
      </c>
      <c r="B61" s="95" t="str">
        <f>IF(ISBLANK(Layout!B43), "", Layout!B43)</f>
        <v/>
      </c>
      <c r="C61" s="94" t="str">
        <f>IF(ISBLANK(Layout!C43), "", Layout!C43)</f>
        <v/>
      </c>
      <c r="D61" s="93" t="str">
        <f>IF(Layout!D43 &gt;0, $J$12 - E61 - P61, "")</f>
        <v/>
      </c>
      <c r="E61" s="92">
        <f>IFERROR(Layout!D43*SUM($D$12:$D$17), "")</f>
        <v>0</v>
      </c>
      <c r="F61" s="92" t="str">
        <f>IF(ISBLANK(Layout!E43),"",Layout!E43*$J$12/Stocks!$E$3*Layout!$D43)</f>
        <v/>
      </c>
      <c r="G61" s="92" t="str">
        <f>IF(ISBLANK(Layout!F43),"",Layout!F43*$J$12/Stocks!$E$4*Layout!$D43)</f>
        <v/>
      </c>
      <c r="H61" s="92" t="str">
        <f>IF(ISBLANK(Layout!G43),"",Layout!G43*$J$12/Stocks!$E$5*Layout!$D43)</f>
        <v/>
      </c>
      <c r="I61" s="92" t="str">
        <f>IF(ISBLANK(Layout!H43),"",Layout!H43*$J$12/Stocks!$E$6*Layout!$D43)</f>
        <v/>
      </c>
      <c r="J61" s="92" t="str">
        <f>IF(ISBLANK(Layout!I43),"",Layout!I43*$J$12/Stocks!$E$7*Layout!$D43)</f>
        <v/>
      </c>
      <c r="K61" s="92" t="str">
        <f>IF(ISBLANK(Layout!J43),"",Layout!J43*$J$12/Stocks!$E$8*Layout!$D43)</f>
        <v/>
      </c>
      <c r="L61" s="92" t="str">
        <f>IF(ISBLANK(Layout!K43),"",Layout!K43*$J$12/Stocks!$E$9*Layout!$D43)</f>
        <v/>
      </c>
      <c r="M61" s="92" t="str">
        <f>IF(ISBLANK(Layout!L43),"",Layout!L43*$J$12/Stocks!$E$10*Layout!$D43)</f>
        <v/>
      </c>
      <c r="N61" s="92" t="str">
        <f>IF(ISBLANK(Layout!M43),"",Layout!M43*$J$12/Stocks!$E$11*Layout!$D43)</f>
        <v/>
      </c>
      <c r="O61" s="92" t="str">
        <f>IF(ISBLANK(Layout!N43),"",Layout!N43*$J$12/Stocks!$E$12*Layout!$D43)</f>
        <v/>
      </c>
      <c r="P61" s="91">
        <f t="shared" si="3"/>
        <v>0</v>
      </c>
    </row>
    <row r="62" spans="1:16" x14ac:dyDescent="0.35">
      <c r="A62" s="96">
        <v>42</v>
      </c>
      <c r="B62" s="95" t="str">
        <f>IF(ISBLANK(Layout!B44), "", Layout!B44)</f>
        <v/>
      </c>
      <c r="C62" s="94" t="str">
        <f>IF(ISBLANK(Layout!C44), "", Layout!C44)</f>
        <v/>
      </c>
      <c r="D62" s="93" t="str">
        <f>IF(Layout!D44 &gt;0, $J$12 - E62 - P62, "")</f>
        <v/>
      </c>
      <c r="E62" s="92">
        <f>IFERROR(Layout!D44*SUM($D$12:$D$17), "")</f>
        <v>0</v>
      </c>
      <c r="F62" s="92" t="str">
        <f>IF(ISBLANK(Layout!E44),"",Layout!E44*$J$12/Stocks!$E$3*Layout!$D44)</f>
        <v/>
      </c>
      <c r="G62" s="92" t="str">
        <f>IF(ISBLANK(Layout!F44),"",Layout!F44*$J$12/Stocks!$E$4*Layout!$D44)</f>
        <v/>
      </c>
      <c r="H62" s="92" t="str">
        <f>IF(ISBLANK(Layout!G44),"",Layout!G44*$J$12/Stocks!$E$5*Layout!$D44)</f>
        <v/>
      </c>
      <c r="I62" s="92" t="str">
        <f>IF(ISBLANK(Layout!H44),"",Layout!H44*$J$12/Stocks!$E$6*Layout!$D44)</f>
        <v/>
      </c>
      <c r="J62" s="92" t="str">
        <f>IF(ISBLANK(Layout!I44),"",Layout!I44*$J$12/Stocks!$E$7*Layout!$D44)</f>
        <v/>
      </c>
      <c r="K62" s="92" t="str">
        <f>IF(ISBLANK(Layout!J44),"",Layout!J44*$J$12/Stocks!$E$8*Layout!$D44)</f>
        <v/>
      </c>
      <c r="L62" s="92" t="str">
        <f>IF(ISBLANK(Layout!K44),"",Layout!K44*$J$12/Stocks!$E$9*Layout!$D44)</f>
        <v/>
      </c>
      <c r="M62" s="92" t="str">
        <f>IF(ISBLANK(Layout!L44),"",Layout!L44*$J$12/Stocks!$E$10*Layout!$D44)</f>
        <v/>
      </c>
      <c r="N62" s="92" t="str">
        <f>IF(ISBLANK(Layout!M44),"",Layout!M44*$J$12/Stocks!$E$11*Layout!$D44)</f>
        <v/>
      </c>
      <c r="O62" s="92" t="str">
        <f>IF(ISBLANK(Layout!N44),"",Layout!N44*$J$12/Stocks!$E$12*Layout!$D44)</f>
        <v/>
      </c>
      <c r="P62" s="91">
        <f t="shared" si="3"/>
        <v>0</v>
      </c>
    </row>
    <row r="63" spans="1:16" x14ac:dyDescent="0.35">
      <c r="A63" s="96">
        <v>43</v>
      </c>
      <c r="B63" s="95" t="str">
        <f>IF(ISBLANK(Layout!B45), "", Layout!B45)</f>
        <v/>
      </c>
      <c r="C63" s="94" t="str">
        <f>IF(ISBLANK(Layout!C45), "", Layout!C45)</f>
        <v/>
      </c>
      <c r="D63" s="93" t="str">
        <f>IF(Layout!D45 &gt;0, $J$12 - E63 - P63, "")</f>
        <v/>
      </c>
      <c r="E63" s="92">
        <f>IFERROR(Layout!D45*SUM($D$12:$D$17), "")</f>
        <v>0</v>
      </c>
      <c r="F63" s="92" t="str">
        <f>IF(ISBLANK(Layout!E45),"",Layout!E45*$J$12/Stocks!$E$3*Layout!$D45)</f>
        <v/>
      </c>
      <c r="G63" s="92" t="str">
        <f>IF(ISBLANK(Layout!F45),"",Layout!F45*$J$12/Stocks!$E$4*Layout!$D45)</f>
        <v/>
      </c>
      <c r="H63" s="92" t="str">
        <f>IF(ISBLANK(Layout!G45),"",Layout!G45*$J$12/Stocks!$E$5*Layout!$D45)</f>
        <v/>
      </c>
      <c r="I63" s="92" t="str">
        <f>IF(ISBLANK(Layout!H45),"",Layout!H45*$J$12/Stocks!$E$6*Layout!$D45)</f>
        <v/>
      </c>
      <c r="J63" s="92" t="str">
        <f>IF(ISBLANK(Layout!I45),"",Layout!I45*$J$12/Stocks!$E$7*Layout!$D45)</f>
        <v/>
      </c>
      <c r="K63" s="92" t="str">
        <f>IF(ISBLANK(Layout!J45),"",Layout!J45*$J$12/Stocks!$E$8*Layout!$D45)</f>
        <v/>
      </c>
      <c r="L63" s="92" t="str">
        <f>IF(ISBLANK(Layout!K45),"",Layout!K45*$J$12/Stocks!$E$9*Layout!$D45)</f>
        <v/>
      </c>
      <c r="M63" s="92" t="str">
        <f>IF(ISBLANK(Layout!L45),"",Layout!L45*$J$12/Stocks!$E$10*Layout!$D45)</f>
        <v/>
      </c>
      <c r="N63" s="92" t="str">
        <f>IF(ISBLANK(Layout!M45),"",Layout!M45*$J$12/Stocks!$E$11*Layout!$D45)</f>
        <v/>
      </c>
      <c r="O63" s="92" t="str">
        <f>IF(ISBLANK(Layout!N45),"",Layout!N45*$J$12/Stocks!$E$12*Layout!$D45)</f>
        <v/>
      </c>
      <c r="P63" s="91">
        <f t="shared" si="3"/>
        <v>0</v>
      </c>
    </row>
    <row r="64" spans="1:16" x14ac:dyDescent="0.35">
      <c r="A64" s="96">
        <v>44</v>
      </c>
      <c r="B64" s="95" t="str">
        <f>IF(ISBLANK(Layout!B46), "", Layout!B46)</f>
        <v/>
      </c>
      <c r="C64" s="94" t="str">
        <f>IF(ISBLANK(Layout!C46), "", Layout!C46)</f>
        <v/>
      </c>
      <c r="D64" s="93" t="str">
        <f>IF(Layout!D46 &gt;0, $J$12 - E64 - P64, "")</f>
        <v/>
      </c>
      <c r="E64" s="92">
        <f>IFERROR(Layout!D46*SUM($D$12:$D$17), "")</f>
        <v>0</v>
      </c>
      <c r="F64" s="92" t="str">
        <f>IF(ISBLANK(Layout!E46),"",Layout!E46*$J$12/Stocks!$E$3*Layout!$D46)</f>
        <v/>
      </c>
      <c r="G64" s="92" t="str">
        <f>IF(ISBLANK(Layout!F46),"",Layout!F46*$J$12/Stocks!$E$4*Layout!$D46)</f>
        <v/>
      </c>
      <c r="H64" s="92" t="str">
        <f>IF(ISBLANK(Layout!G46),"",Layout!G46*$J$12/Stocks!$E$5*Layout!$D46)</f>
        <v/>
      </c>
      <c r="I64" s="92" t="str">
        <f>IF(ISBLANK(Layout!H46),"",Layout!H46*$J$12/Stocks!$E$6*Layout!$D46)</f>
        <v/>
      </c>
      <c r="J64" s="92" t="str">
        <f>IF(ISBLANK(Layout!I46),"",Layout!I46*$J$12/Stocks!$E$7*Layout!$D46)</f>
        <v/>
      </c>
      <c r="K64" s="92" t="str">
        <f>IF(ISBLANK(Layout!J46),"",Layout!J46*$J$12/Stocks!$E$8*Layout!$D46)</f>
        <v/>
      </c>
      <c r="L64" s="92" t="str">
        <f>IF(ISBLANK(Layout!K46),"",Layout!K46*$J$12/Stocks!$E$9*Layout!$D46)</f>
        <v/>
      </c>
      <c r="M64" s="92" t="str">
        <f>IF(ISBLANK(Layout!L46),"",Layout!L46*$J$12/Stocks!$E$10*Layout!$D46)</f>
        <v/>
      </c>
      <c r="N64" s="92" t="str">
        <f>IF(ISBLANK(Layout!M46),"",Layout!M46*$J$12/Stocks!$E$11*Layout!$D46)</f>
        <v/>
      </c>
      <c r="O64" s="92" t="str">
        <f>IF(ISBLANK(Layout!N46),"",Layout!N46*$J$12/Stocks!$E$12*Layout!$D46)</f>
        <v/>
      </c>
      <c r="P64" s="91">
        <f t="shared" si="3"/>
        <v>0</v>
      </c>
    </row>
    <row r="65" spans="1:16" x14ac:dyDescent="0.35">
      <c r="A65" s="96">
        <v>45</v>
      </c>
      <c r="B65" s="95" t="str">
        <f>IF(ISBLANK(Layout!B47), "", Layout!B47)</f>
        <v/>
      </c>
      <c r="C65" s="94" t="str">
        <f>IF(ISBLANK(Layout!C47), "", Layout!C47)</f>
        <v/>
      </c>
      <c r="D65" s="93" t="str">
        <f>IF(Layout!D47 &gt;0, $J$12 - E65 - P65, "")</f>
        <v/>
      </c>
      <c r="E65" s="92">
        <f>IFERROR(Layout!D47*SUM($D$12:$D$17), "")</f>
        <v>0</v>
      </c>
      <c r="F65" s="92" t="str">
        <f>IF(ISBLANK(Layout!E47),"",Layout!E47*$J$12/Stocks!$E$3*Layout!$D47)</f>
        <v/>
      </c>
      <c r="G65" s="92" t="str">
        <f>IF(ISBLANK(Layout!F47),"",Layout!F47*$J$12/Stocks!$E$4*Layout!$D47)</f>
        <v/>
      </c>
      <c r="H65" s="92" t="str">
        <f>IF(ISBLANK(Layout!G47),"",Layout!G47*$J$12/Stocks!$E$5*Layout!$D47)</f>
        <v/>
      </c>
      <c r="I65" s="92" t="str">
        <f>IF(ISBLANK(Layout!H47),"",Layout!H47*$J$12/Stocks!$E$6*Layout!$D47)</f>
        <v/>
      </c>
      <c r="J65" s="92" t="str">
        <f>IF(ISBLANK(Layout!I47),"",Layout!I47*$J$12/Stocks!$E$7*Layout!$D47)</f>
        <v/>
      </c>
      <c r="K65" s="92" t="str">
        <f>IF(ISBLANK(Layout!J47),"",Layout!J47*$J$12/Stocks!$E$8*Layout!$D47)</f>
        <v/>
      </c>
      <c r="L65" s="92" t="str">
        <f>IF(ISBLANK(Layout!K47),"",Layout!K47*$J$12/Stocks!$E$9*Layout!$D47)</f>
        <v/>
      </c>
      <c r="M65" s="92" t="str">
        <f>IF(ISBLANK(Layout!L47),"",Layout!L47*$J$12/Stocks!$E$10*Layout!$D47)</f>
        <v/>
      </c>
      <c r="N65" s="92" t="str">
        <f>IF(ISBLANK(Layout!M47),"",Layout!M47*$J$12/Stocks!$E$11*Layout!$D47)</f>
        <v/>
      </c>
      <c r="O65" s="92" t="str">
        <f>IF(ISBLANK(Layout!N47),"",Layout!N47*$J$12/Stocks!$E$12*Layout!$D47)</f>
        <v/>
      </c>
      <c r="P65" s="91">
        <f t="shared" si="3"/>
        <v>0</v>
      </c>
    </row>
    <row r="66" spans="1:16" x14ac:dyDescent="0.35">
      <c r="A66" s="96">
        <v>46</v>
      </c>
      <c r="B66" s="95" t="str">
        <f>IF(ISBLANK(Layout!B48), "", Layout!B48)</f>
        <v/>
      </c>
      <c r="C66" s="94" t="str">
        <f>IF(ISBLANK(Layout!C48), "", Layout!C48)</f>
        <v/>
      </c>
      <c r="D66" s="93" t="str">
        <f>IF(Layout!D48 &gt;0, $J$12 - E66 - P66, "")</f>
        <v/>
      </c>
      <c r="E66" s="92">
        <f>IFERROR(Layout!D48*SUM($D$12:$D$17), "")</f>
        <v>0</v>
      </c>
      <c r="F66" s="92" t="str">
        <f>IF(ISBLANK(Layout!E48),"",Layout!E48*$J$12/Stocks!$E$3*Layout!$D48)</f>
        <v/>
      </c>
      <c r="G66" s="92" t="str">
        <f>IF(ISBLANK(Layout!F48),"",Layout!F48*$J$12/Stocks!$E$4*Layout!$D48)</f>
        <v/>
      </c>
      <c r="H66" s="92" t="str">
        <f>IF(ISBLANK(Layout!G48),"",Layout!G48*$J$12/Stocks!$E$5*Layout!$D48)</f>
        <v/>
      </c>
      <c r="I66" s="92" t="str">
        <f>IF(ISBLANK(Layout!H48),"",Layout!H48*$J$12/Stocks!$E$6*Layout!$D48)</f>
        <v/>
      </c>
      <c r="J66" s="92" t="str">
        <f>IF(ISBLANK(Layout!I48),"",Layout!I48*$J$12/Stocks!$E$7*Layout!$D48)</f>
        <v/>
      </c>
      <c r="K66" s="92" t="str">
        <f>IF(ISBLANK(Layout!J48),"",Layout!J48*$J$12/Stocks!$E$8*Layout!$D48)</f>
        <v/>
      </c>
      <c r="L66" s="92" t="str">
        <f>IF(ISBLANK(Layout!K48),"",Layout!K48*$J$12/Stocks!$E$9*Layout!$D48)</f>
        <v/>
      </c>
      <c r="M66" s="92" t="str">
        <f>IF(ISBLANK(Layout!L48),"",Layout!L48*$J$12/Stocks!$E$10*Layout!$D48)</f>
        <v/>
      </c>
      <c r="N66" s="92" t="str">
        <f>IF(ISBLANK(Layout!M48),"",Layout!M48*$J$12/Stocks!$E$11*Layout!$D48)</f>
        <v/>
      </c>
      <c r="O66" s="92" t="str">
        <f>IF(ISBLANK(Layout!N48),"",Layout!N48*$J$12/Stocks!$E$12*Layout!$D48)</f>
        <v/>
      </c>
      <c r="P66" s="91">
        <f t="shared" si="3"/>
        <v>0</v>
      </c>
    </row>
    <row r="67" spans="1:16" x14ac:dyDescent="0.35">
      <c r="A67" s="90">
        <v>47</v>
      </c>
      <c r="B67" s="89" t="str">
        <f>IF(ISBLANK(Layout!B49), "", Layout!B49)</f>
        <v/>
      </c>
      <c r="C67" s="88" t="str">
        <f>IF(ISBLANK(Layout!C49), "", Layout!C49)</f>
        <v/>
      </c>
      <c r="D67" s="87" t="str">
        <f>IF(Layout!D49 &gt;0, $J$12 - E67 - P67, "")</f>
        <v/>
      </c>
      <c r="E67" s="86">
        <f>IFERROR(Layout!D49*SUM($D$12:$D$17), "")</f>
        <v>0</v>
      </c>
      <c r="F67" s="86" t="str">
        <f>IF(ISBLANK(Layout!E49),"",Layout!E49*$J$12/Stocks!$E$3*Layout!$D49)</f>
        <v/>
      </c>
      <c r="G67" s="86" t="str">
        <f>IF(ISBLANK(Layout!F49),"",Layout!F49*$J$12/Stocks!$E$4*Layout!$D49)</f>
        <v/>
      </c>
      <c r="H67" s="86" t="str">
        <f>IF(ISBLANK(Layout!G49),"",Layout!G49*$J$12/Stocks!$E$5*Layout!$D49)</f>
        <v/>
      </c>
      <c r="I67" s="86" t="str">
        <f>IF(ISBLANK(Layout!H49),"",Layout!H49*$J$12/Stocks!$E$6*Layout!$D49)</f>
        <v/>
      </c>
      <c r="J67" s="86" t="str">
        <f>IF(ISBLANK(Layout!I49),"",Layout!I49*$J$12/Stocks!$E$7*Layout!$D49)</f>
        <v/>
      </c>
      <c r="K67" s="86" t="str">
        <f>IF(ISBLANK(Layout!J49),"",Layout!J49*$J$12/Stocks!$E$8*Layout!$D49)</f>
        <v/>
      </c>
      <c r="L67" s="86" t="str">
        <f>IF(ISBLANK(Layout!K49),"",Layout!K49*$J$12/Stocks!$E$9*Layout!$D49)</f>
        <v/>
      </c>
      <c r="M67" s="86" t="str">
        <f>IF(ISBLANK(Layout!L49),"",Layout!L49*$J$12/Stocks!$E$10*Layout!$D49)</f>
        <v/>
      </c>
      <c r="N67" s="86" t="str">
        <f>IF(ISBLANK(Layout!M49),"",Layout!M49*$J$12/Stocks!$E$11*Layout!$D49)</f>
        <v/>
      </c>
      <c r="O67" s="86" t="str">
        <f>IF(ISBLANK(Layout!N49),"",Layout!N49*$J$12/Stocks!$E$12*Layout!$D49)</f>
        <v/>
      </c>
      <c r="P67" s="85">
        <f t="shared" si="3"/>
        <v>0</v>
      </c>
    </row>
    <row r="68" spans="1:16" x14ac:dyDescent="0.35">
      <c r="A68" s="103">
        <v>48</v>
      </c>
      <c r="B68" s="102" t="str">
        <f>IF(ISBLANK(Layout!B50), "", Layout!B50)</f>
        <v/>
      </c>
      <c r="C68" s="101" t="str">
        <f>IF(ISBLANK(Layout!C50), "", Layout!C50)</f>
        <v/>
      </c>
      <c r="D68" s="100" t="str">
        <f>IF(Layout!D50 &gt;0, $J$12 - E68 - P68, "")</f>
        <v/>
      </c>
      <c r="E68" s="99">
        <f>IFERROR(Layout!D50*SUM($D$12:$D$17), "")</f>
        <v>0</v>
      </c>
      <c r="F68" s="98" t="str">
        <f>IF(ISBLANK(Layout!E50),"",Layout!E50*$J$12/Stocks!$E$3*Layout!$D50)</f>
        <v/>
      </c>
      <c r="G68" s="98" t="str">
        <f>IF(ISBLANK(Layout!F50),"",Layout!F50*$J$12/Stocks!$E$4*Layout!$D50)</f>
        <v/>
      </c>
      <c r="H68" s="98" t="str">
        <f>IF(ISBLANK(Layout!G50),"",Layout!G50*$J$12/Stocks!$E$5*Layout!$D50)</f>
        <v/>
      </c>
      <c r="I68" s="98" t="str">
        <f>IF(ISBLANK(Layout!H50),"",Layout!H50*$J$12/Stocks!$E$6*Layout!$D50)</f>
        <v/>
      </c>
      <c r="J68" s="98" t="str">
        <f>IF(ISBLANK(Layout!I50),"",Layout!I50*$J$12/Stocks!$E$7*Layout!$D50)</f>
        <v/>
      </c>
      <c r="K68" s="98" t="str">
        <f>IF(ISBLANK(Layout!J50),"",Layout!J50*$J$12/Stocks!$E$8*Layout!$D50)</f>
        <v/>
      </c>
      <c r="L68" s="98" t="str">
        <f>IF(ISBLANK(Layout!K50),"",Layout!K50*$J$12/Stocks!$E$9*Layout!$D50)</f>
        <v/>
      </c>
      <c r="M68" s="98" t="str">
        <f>IF(ISBLANK(Layout!L50),"",Layout!L50*$J$12/Stocks!$E$10*Layout!$D50)</f>
        <v/>
      </c>
      <c r="N68" s="98" t="str">
        <f>IF(ISBLANK(Layout!M50),"",Layout!M50*$J$12/Stocks!$E$11*Layout!$D50)</f>
        <v/>
      </c>
      <c r="O68" s="98" t="str">
        <f>IF(ISBLANK(Layout!N50),"",Layout!N50*$J$12/Stocks!$E$12*Layout!$D50)</f>
        <v/>
      </c>
      <c r="P68" s="97">
        <f t="shared" si="3"/>
        <v>0</v>
      </c>
    </row>
    <row r="69" spans="1:16" x14ac:dyDescent="0.35">
      <c r="A69" s="96">
        <v>49</v>
      </c>
      <c r="B69" s="95" t="str">
        <f>IF(ISBLANK(Layout!B51), "", Layout!B51)</f>
        <v/>
      </c>
      <c r="C69" s="94" t="str">
        <f>IF(ISBLANK(Layout!C51), "", Layout!C51)</f>
        <v/>
      </c>
      <c r="D69" s="93" t="str">
        <f>IF(Layout!D51 &gt;0, $J$12 - E69 - P69, "")</f>
        <v/>
      </c>
      <c r="E69" s="92">
        <f>IFERROR(Layout!D51*SUM($D$12:$D$17), "")</f>
        <v>0</v>
      </c>
      <c r="F69" s="92" t="str">
        <f>IF(ISBLANK(Layout!E51),"",Layout!E51*$J$12/Stocks!$E$3*Layout!$D51)</f>
        <v/>
      </c>
      <c r="G69" s="92" t="str">
        <f>IF(ISBLANK(Layout!F51),"",Layout!F51*$J$12/Stocks!$E$4*Layout!$D51)</f>
        <v/>
      </c>
      <c r="H69" s="92" t="str">
        <f>IF(ISBLANK(Layout!G51),"",Layout!G51*$J$12/Stocks!$E$5*Layout!$D51)</f>
        <v/>
      </c>
      <c r="I69" s="92" t="str">
        <f>IF(ISBLANK(Layout!H51),"",Layout!H51*$J$12/Stocks!$E$6*Layout!$D51)</f>
        <v/>
      </c>
      <c r="J69" s="92" t="str">
        <f>IF(ISBLANK(Layout!I51),"",Layout!I51*$J$12/Stocks!$E$7*Layout!$D51)</f>
        <v/>
      </c>
      <c r="K69" s="92" t="str">
        <f>IF(ISBLANK(Layout!J51),"",Layout!J51*$J$12/Stocks!$E$8*Layout!$D51)</f>
        <v/>
      </c>
      <c r="L69" s="92" t="str">
        <f>IF(ISBLANK(Layout!K51),"",Layout!K51*$J$12/Stocks!$E$9*Layout!$D51)</f>
        <v/>
      </c>
      <c r="M69" s="92" t="str">
        <f>IF(ISBLANK(Layout!L51),"",Layout!L51*$J$12/Stocks!$E$10*Layout!$D51)</f>
        <v/>
      </c>
      <c r="N69" s="92" t="str">
        <f>IF(ISBLANK(Layout!M51),"",Layout!M51*$J$12/Stocks!$E$11*Layout!$D51)</f>
        <v/>
      </c>
      <c r="O69" s="92" t="str">
        <f>IF(ISBLANK(Layout!N51),"",Layout!N51*$J$12/Stocks!$E$12*Layout!$D51)</f>
        <v/>
      </c>
      <c r="P69" s="91">
        <f t="shared" si="3"/>
        <v>0</v>
      </c>
    </row>
    <row r="70" spans="1:16" x14ac:dyDescent="0.35">
      <c r="A70" s="96">
        <v>50</v>
      </c>
      <c r="B70" s="95" t="str">
        <f>IF(ISBLANK(Layout!B52), "", Layout!B52)</f>
        <v/>
      </c>
      <c r="C70" s="94" t="str">
        <f>IF(ISBLANK(Layout!C52), "", Layout!C52)</f>
        <v/>
      </c>
      <c r="D70" s="93" t="str">
        <f>IF(Layout!D52 &gt;0, $J$12 - E70 - P70, "")</f>
        <v/>
      </c>
      <c r="E70" s="92">
        <f>IFERROR(Layout!D52*SUM($D$12:$D$17), "")</f>
        <v>0</v>
      </c>
      <c r="F70" s="92" t="str">
        <f>IF(ISBLANK(Layout!E52),"",Layout!E52*$J$12/Stocks!$E$3*Layout!$D52)</f>
        <v/>
      </c>
      <c r="G70" s="92" t="str">
        <f>IF(ISBLANK(Layout!F52),"",Layout!F52*$J$12/Stocks!$E$4*Layout!$D52)</f>
        <v/>
      </c>
      <c r="H70" s="92" t="str">
        <f>IF(ISBLANK(Layout!G52),"",Layout!G52*$J$12/Stocks!$E$5*Layout!$D52)</f>
        <v/>
      </c>
      <c r="I70" s="92" t="str">
        <f>IF(ISBLANK(Layout!H52),"",Layout!H52*$J$12/Stocks!$E$6*Layout!$D52)</f>
        <v/>
      </c>
      <c r="J70" s="92" t="str">
        <f>IF(ISBLANK(Layout!I52),"",Layout!I52*$J$12/Stocks!$E$7*Layout!$D52)</f>
        <v/>
      </c>
      <c r="K70" s="92" t="str">
        <f>IF(ISBLANK(Layout!J52),"",Layout!J52*$J$12/Stocks!$E$8*Layout!$D52)</f>
        <v/>
      </c>
      <c r="L70" s="92" t="str">
        <f>IF(ISBLANK(Layout!K52),"",Layout!K52*$J$12/Stocks!$E$9*Layout!$D52)</f>
        <v/>
      </c>
      <c r="M70" s="92" t="str">
        <f>IF(ISBLANK(Layout!L52),"",Layout!L52*$J$12/Stocks!$E$10*Layout!$D52)</f>
        <v/>
      </c>
      <c r="N70" s="92" t="str">
        <f>IF(ISBLANK(Layout!M52),"",Layout!M52*$J$12/Stocks!$E$11*Layout!$D52)</f>
        <v/>
      </c>
      <c r="O70" s="92" t="str">
        <f>IF(ISBLANK(Layout!N52),"",Layout!N52*$J$12/Stocks!$E$12*Layout!$D52)</f>
        <v/>
      </c>
      <c r="P70" s="91">
        <f t="shared" si="3"/>
        <v>0</v>
      </c>
    </row>
    <row r="71" spans="1:16" x14ac:dyDescent="0.35">
      <c r="A71" s="96">
        <v>51</v>
      </c>
      <c r="B71" s="95" t="str">
        <f>IF(ISBLANK(Layout!B53), "", Layout!B53)</f>
        <v/>
      </c>
      <c r="C71" s="94" t="str">
        <f>IF(ISBLANK(Layout!C53), "", Layout!C53)</f>
        <v/>
      </c>
      <c r="D71" s="93" t="str">
        <f>IF(Layout!D53 &gt;0, $J$12 - E71 - P71, "")</f>
        <v/>
      </c>
      <c r="E71" s="92">
        <f>IFERROR(Layout!D53*SUM($D$12:$D$17), "")</f>
        <v>0</v>
      </c>
      <c r="F71" s="92" t="str">
        <f>IF(ISBLANK(Layout!E53),"",Layout!E53*$J$12/Stocks!$E$3*Layout!$D53)</f>
        <v/>
      </c>
      <c r="G71" s="92" t="str">
        <f>IF(ISBLANK(Layout!F53),"",Layout!F53*$J$12/Stocks!$E$4*Layout!$D53)</f>
        <v/>
      </c>
      <c r="H71" s="92" t="str">
        <f>IF(ISBLANK(Layout!G53),"",Layout!G53*$J$12/Stocks!$E$5*Layout!$D53)</f>
        <v/>
      </c>
      <c r="I71" s="92" t="str">
        <f>IF(ISBLANK(Layout!H53),"",Layout!H53*$J$12/Stocks!$E$6*Layout!$D53)</f>
        <v/>
      </c>
      <c r="J71" s="92" t="str">
        <f>IF(ISBLANK(Layout!I53),"",Layout!I53*$J$12/Stocks!$E$7*Layout!$D53)</f>
        <v/>
      </c>
      <c r="K71" s="92" t="str">
        <f>IF(ISBLANK(Layout!J53),"",Layout!J53*$J$12/Stocks!$E$8*Layout!$D53)</f>
        <v/>
      </c>
      <c r="L71" s="92" t="str">
        <f>IF(ISBLANK(Layout!K53),"",Layout!K53*$J$12/Stocks!$E$9*Layout!$D53)</f>
        <v/>
      </c>
      <c r="M71" s="92" t="str">
        <f>IF(ISBLANK(Layout!L53),"",Layout!L53*$J$12/Stocks!$E$10*Layout!$D53)</f>
        <v/>
      </c>
      <c r="N71" s="92" t="str">
        <f>IF(ISBLANK(Layout!M53),"",Layout!M53*$J$12/Stocks!$E$11*Layout!$D53)</f>
        <v/>
      </c>
      <c r="O71" s="92" t="str">
        <f>IF(ISBLANK(Layout!N53),"",Layout!N53*$J$12/Stocks!$E$12*Layout!$D53)</f>
        <v/>
      </c>
      <c r="P71" s="91">
        <f t="shared" si="3"/>
        <v>0</v>
      </c>
    </row>
    <row r="72" spans="1:16" x14ac:dyDescent="0.35">
      <c r="A72" s="96">
        <v>52</v>
      </c>
      <c r="B72" s="95" t="str">
        <f>IF(ISBLANK(Layout!B54), "", Layout!B54)</f>
        <v/>
      </c>
      <c r="C72" s="94" t="str">
        <f>IF(ISBLANK(Layout!C54), "", Layout!C54)</f>
        <v/>
      </c>
      <c r="D72" s="93" t="str">
        <f>IF(Layout!D54 &gt;0, $J$12 - E72 - P72, "")</f>
        <v/>
      </c>
      <c r="E72" s="92">
        <f>IFERROR(Layout!D54*SUM($D$12:$D$17), "")</f>
        <v>0</v>
      </c>
      <c r="F72" s="92" t="str">
        <f>IF(ISBLANK(Layout!E54),"",Layout!E54*$J$12/Stocks!$E$3*Layout!$D54)</f>
        <v/>
      </c>
      <c r="G72" s="92" t="str">
        <f>IF(ISBLANK(Layout!F54),"",Layout!F54*$J$12/Stocks!$E$4*Layout!$D54)</f>
        <v/>
      </c>
      <c r="H72" s="92" t="str">
        <f>IF(ISBLANK(Layout!G54),"",Layout!G54*$J$12/Stocks!$E$5*Layout!$D54)</f>
        <v/>
      </c>
      <c r="I72" s="92" t="str">
        <f>IF(ISBLANK(Layout!H54),"",Layout!H54*$J$12/Stocks!$E$6*Layout!$D54)</f>
        <v/>
      </c>
      <c r="J72" s="92" t="str">
        <f>IF(ISBLANK(Layout!I54),"",Layout!I54*$J$12/Stocks!$E$7*Layout!$D54)</f>
        <v/>
      </c>
      <c r="K72" s="92" t="str">
        <f>IF(ISBLANK(Layout!J54),"",Layout!J54*$J$12/Stocks!$E$8*Layout!$D54)</f>
        <v/>
      </c>
      <c r="L72" s="92" t="str">
        <f>IF(ISBLANK(Layout!K54),"",Layout!K54*$J$12/Stocks!$E$9*Layout!$D54)</f>
        <v/>
      </c>
      <c r="M72" s="92" t="str">
        <f>IF(ISBLANK(Layout!L54),"",Layout!L54*$J$12/Stocks!$E$10*Layout!$D54)</f>
        <v/>
      </c>
      <c r="N72" s="92" t="str">
        <f>IF(ISBLANK(Layout!M54),"",Layout!M54*$J$12/Stocks!$E$11*Layout!$D54)</f>
        <v/>
      </c>
      <c r="O72" s="92" t="str">
        <f>IF(ISBLANK(Layout!N54),"",Layout!N54*$J$12/Stocks!$E$12*Layout!$D54)</f>
        <v/>
      </c>
      <c r="P72" s="91">
        <f t="shared" si="3"/>
        <v>0</v>
      </c>
    </row>
    <row r="73" spans="1:16" x14ac:dyDescent="0.35">
      <c r="A73" s="96">
        <v>53</v>
      </c>
      <c r="B73" s="95" t="str">
        <f>IF(ISBLANK(Layout!B55), "", Layout!B55)</f>
        <v/>
      </c>
      <c r="C73" s="94" t="str">
        <f>IF(ISBLANK(Layout!C55), "", Layout!C55)</f>
        <v/>
      </c>
      <c r="D73" s="93" t="str">
        <f>IF(Layout!D55 &gt;0, $J$12 - E73 - P73, "")</f>
        <v/>
      </c>
      <c r="E73" s="92">
        <f>IFERROR(Layout!D55*SUM($D$12:$D$17), "")</f>
        <v>0</v>
      </c>
      <c r="F73" s="92" t="str">
        <f>IF(ISBLANK(Layout!E55),"",Layout!E55*$J$12/Stocks!$E$3*Layout!$D55)</f>
        <v/>
      </c>
      <c r="G73" s="92" t="str">
        <f>IF(ISBLANK(Layout!F55),"",Layout!F55*$J$12/Stocks!$E$4*Layout!$D55)</f>
        <v/>
      </c>
      <c r="H73" s="92" t="str">
        <f>IF(ISBLANK(Layout!G55),"",Layout!G55*$J$12/Stocks!$E$5*Layout!$D55)</f>
        <v/>
      </c>
      <c r="I73" s="92" t="str">
        <f>IF(ISBLANK(Layout!H55),"",Layout!H55*$J$12/Stocks!$E$6*Layout!$D55)</f>
        <v/>
      </c>
      <c r="J73" s="92" t="str">
        <f>IF(ISBLANK(Layout!I55),"",Layout!I55*$J$12/Stocks!$E$7*Layout!$D55)</f>
        <v/>
      </c>
      <c r="K73" s="92" t="str">
        <f>IF(ISBLANK(Layout!J55),"",Layout!J55*$J$12/Stocks!$E$8*Layout!$D55)</f>
        <v/>
      </c>
      <c r="L73" s="92" t="str">
        <f>IF(ISBLANK(Layout!K55),"",Layout!K55*$J$12/Stocks!$E$9*Layout!$D55)</f>
        <v/>
      </c>
      <c r="M73" s="92" t="str">
        <f>IF(ISBLANK(Layout!L55),"",Layout!L55*$J$12/Stocks!$E$10*Layout!$D55)</f>
        <v/>
      </c>
      <c r="N73" s="92" t="str">
        <f>IF(ISBLANK(Layout!M55),"",Layout!M55*$J$12/Stocks!$E$11*Layout!$D55)</f>
        <v/>
      </c>
      <c r="O73" s="92" t="str">
        <f>IF(ISBLANK(Layout!N55),"",Layout!N55*$J$12/Stocks!$E$12*Layout!$D55)</f>
        <v/>
      </c>
      <c r="P73" s="91">
        <f t="shared" si="3"/>
        <v>0</v>
      </c>
    </row>
    <row r="74" spans="1:16" x14ac:dyDescent="0.35">
      <c r="A74" s="96">
        <v>54</v>
      </c>
      <c r="B74" s="95" t="str">
        <f>IF(ISBLANK(Layout!B56), "", Layout!B56)</f>
        <v/>
      </c>
      <c r="C74" s="94" t="str">
        <f>IF(ISBLANK(Layout!C56), "", Layout!C56)</f>
        <v/>
      </c>
      <c r="D74" s="93" t="str">
        <f>IF(Layout!D56 &gt;0, $J$12 - E74 - P74, "")</f>
        <v/>
      </c>
      <c r="E74" s="92">
        <f>IFERROR(Layout!D56*SUM($D$12:$D$17), "")</f>
        <v>0</v>
      </c>
      <c r="F74" s="92" t="str">
        <f>IF(ISBLANK(Layout!E56),"",Layout!E56*$J$12/Stocks!$E$3*Layout!$D56)</f>
        <v/>
      </c>
      <c r="G74" s="92" t="str">
        <f>IF(ISBLANK(Layout!F56),"",Layout!F56*$J$12/Stocks!$E$4*Layout!$D56)</f>
        <v/>
      </c>
      <c r="H74" s="92" t="str">
        <f>IF(ISBLANK(Layout!G56),"",Layout!G56*$J$12/Stocks!$E$5*Layout!$D56)</f>
        <v/>
      </c>
      <c r="I74" s="92" t="str">
        <f>IF(ISBLANK(Layout!H56),"",Layout!H56*$J$12/Stocks!$E$6*Layout!$D56)</f>
        <v/>
      </c>
      <c r="J74" s="92" t="str">
        <f>IF(ISBLANK(Layout!I56),"",Layout!I56*$J$12/Stocks!$E$7*Layout!$D56)</f>
        <v/>
      </c>
      <c r="K74" s="92" t="str">
        <f>IF(ISBLANK(Layout!J56),"",Layout!J56*$J$12/Stocks!$E$8*Layout!$D56)</f>
        <v/>
      </c>
      <c r="L74" s="92" t="str">
        <f>IF(ISBLANK(Layout!K56),"",Layout!K56*$J$12/Stocks!$E$9*Layout!$D56)</f>
        <v/>
      </c>
      <c r="M74" s="92" t="str">
        <f>IF(ISBLANK(Layout!L56),"",Layout!L56*$J$12/Stocks!$E$10*Layout!$D56)</f>
        <v/>
      </c>
      <c r="N74" s="92" t="str">
        <f>IF(ISBLANK(Layout!M56),"",Layout!M56*$J$12/Stocks!$E$11*Layout!$D56)</f>
        <v/>
      </c>
      <c r="O74" s="92" t="str">
        <f>IF(ISBLANK(Layout!N56),"",Layout!N56*$J$12/Stocks!$E$12*Layout!$D56)</f>
        <v/>
      </c>
      <c r="P74" s="91">
        <f t="shared" si="3"/>
        <v>0</v>
      </c>
    </row>
    <row r="75" spans="1:16" x14ac:dyDescent="0.35">
      <c r="A75" s="90">
        <v>55</v>
      </c>
      <c r="B75" s="89" t="str">
        <f>IF(ISBLANK(Layout!B57), "", Layout!B57)</f>
        <v/>
      </c>
      <c r="C75" s="88" t="str">
        <f>IF(ISBLANK(Layout!C57), "", Layout!C57)</f>
        <v/>
      </c>
      <c r="D75" s="87" t="str">
        <f>IF(Layout!D57 &gt;0, $J$12 - E75 - P75, "")</f>
        <v/>
      </c>
      <c r="E75" s="86">
        <f>IFERROR(Layout!D57*SUM($D$12:$D$17), "")</f>
        <v>0</v>
      </c>
      <c r="F75" s="86" t="str">
        <f>IF(ISBLANK(Layout!E57),"",Layout!E57*$J$12/Stocks!$E$3*Layout!$D57)</f>
        <v/>
      </c>
      <c r="G75" s="86" t="str">
        <f>IF(ISBLANK(Layout!F57),"",Layout!F57*$J$12/Stocks!$E$4*Layout!$D57)</f>
        <v/>
      </c>
      <c r="H75" s="86" t="str">
        <f>IF(ISBLANK(Layout!G57),"",Layout!G57*$J$12/Stocks!$E$5*Layout!$D57)</f>
        <v/>
      </c>
      <c r="I75" s="86" t="str">
        <f>IF(ISBLANK(Layout!H57),"",Layout!H57*$J$12/Stocks!$E$6*Layout!$D57)</f>
        <v/>
      </c>
      <c r="J75" s="86" t="str">
        <f>IF(ISBLANK(Layout!I57),"",Layout!I57*$J$12/Stocks!$E$7*Layout!$D57)</f>
        <v/>
      </c>
      <c r="K75" s="86" t="str">
        <f>IF(ISBLANK(Layout!J57),"",Layout!J57*$J$12/Stocks!$E$8*Layout!$D57)</f>
        <v/>
      </c>
      <c r="L75" s="86" t="str">
        <f>IF(ISBLANK(Layout!K57),"",Layout!K57*$J$12/Stocks!$E$9*Layout!$D57)</f>
        <v/>
      </c>
      <c r="M75" s="86" t="str">
        <f>IF(ISBLANK(Layout!L57),"",Layout!L57*$J$12/Stocks!$E$10*Layout!$D57)</f>
        <v/>
      </c>
      <c r="N75" s="86" t="str">
        <f>IF(ISBLANK(Layout!M57),"",Layout!M57*$J$12/Stocks!$E$11*Layout!$D57)</f>
        <v/>
      </c>
      <c r="O75" s="86" t="str">
        <f>IF(ISBLANK(Layout!N57),"",Layout!N57*$J$12/Stocks!$E$12*Layout!$D57)</f>
        <v/>
      </c>
      <c r="P75" s="85">
        <f t="shared" si="3"/>
        <v>0</v>
      </c>
    </row>
    <row r="76" spans="1:16" x14ac:dyDescent="0.35">
      <c r="A76" s="103">
        <v>56</v>
      </c>
      <c r="B76" s="102" t="str">
        <f>IF(ISBLANK(Layout!B58), "", Layout!B58)</f>
        <v/>
      </c>
      <c r="C76" s="101" t="str">
        <f>IF(ISBLANK(Layout!C58), "", Layout!C58)</f>
        <v/>
      </c>
      <c r="D76" s="100" t="str">
        <f>IF(Layout!D58 &gt;0, $J$12 - E76 - P76, "")</f>
        <v/>
      </c>
      <c r="E76" s="99">
        <f>IFERROR(Layout!D58*SUM($D$12:$D$17), "")</f>
        <v>0</v>
      </c>
      <c r="F76" s="98" t="str">
        <f>IF(ISBLANK(Layout!E58),"",Layout!E58*$J$12/Stocks!$E$3*Layout!$D58)</f>
        <v/>
      </c>
      <c r="G76" s="98" t="str">
        <f>IF(ISBLANK(Layout!F58),"",Layout!F58*$J$12/Stocks!$E$4*Layout!$D58)</f>
        <v/>
      </c>
      <c r="H76" s="98" t="str">
        <f>IF(ISBLANK(Layout!G58),"",Layout!G58*$J$12/Stocks!$E$5*Layout!$D58)</f>
        <v/>
      </c>
      <c r="I76" s="98" t="str">
        <f>IF(ISBLANK(Layout!H58),"",Layout!H58*$J$12/Stocks!$E$6*Layout!$D58)</f>
        <v/>
      </c>
      <c r="J76" s="98" t="str">
        <f>IF(ISBLANK(Layout!I58),"",Layout!I58*$J$12/Stocks!$E$7*Layout!$D58)</f>
        <v/>
      </c>
      <c r="K76" s="98" t="str">
        <f>IF(ISBLANK(Layout!J58),"",Layout!J58*$J$12/Stocks!$E$8*Layout!$D58)</f>
        <v/>
      </c>
      <c r="L76" s="98" t="str">
        <f>IF(ISBLANK(Layout!K58),"",Layout!K58*$J$12/Stocks!$E$9*Layout!$D58)</f>
        <v/>
      </c>
      <c r="M76" s="98" t="str">
        <f>IF(ISBLANK(Layout!L58),"",Layout!L58*$J$12/Stocks!$E$10*Layout!$D58)</f>
        <v/>
      </c>
      <c r="N76" s="98" t="str">
        <f>IF(ISBLANK(Layout!M58),"",Layout!M58*$J$12/Stocks!$E$11*Layout!$D58)</f>
        <v/>
      </c>
      <c r="O76" s="98" t="str">
        <f>IF(ISBLANK(Layout!N58),"",Layout!N58*$J$12/Stocks!$E$12*Layout!$D58)</f>
        <v/>
      </c>
      <c r="P76" s="97">
        <f t="shared" si="3"/>
        <v>0</v>
      </c>
    </row>
    <row r="77" spans="1:16" x14ac:dyDescent="0.35">
      <c r="A77" s="96">
        <v>57</v>
      </c>
      <c r="B77" s="95" t="str">
        <f>IF(ISBLANK(Layout!B59), "", Layout!B59)</f>
        <v/>
      </c>
      <c r="C77" s="94" t="str">
        <f>IF(ISBLANK(Layout!C59), "", Layout!C59)</f>
        <v/>
      </c>
      <c r="D77" s="93" t="str">
        <f>IF(Layout!D59 &gt;0, $J$12 - E77 - P77, "")</f>
        <v/>
      </c>
      <c r="E77" s="92">
        <f>IFERROR(Layout!D59*SUM($D$12:$D$17), "")</f>
        <v>0</v>
      </c>
      <c r="F77" s="92" t="str">
        <f>IF(ISBLANK(Layout!E59),"",Layout!E59*$J$12/Stocks!$E$3*Layout!$D59)</f>
        <v/>
      </c>
      <c r="G77" s="92" t="str">
        <f>IF(ISBLANK(Layout!F59),"",Layout!F59*$J$12/Stocks!$E$4*Layout!$D59)</f>
        <v/>
      </c>
      <c r="H77" s="92" t="str">
        <f>IF(ISBLANK(Layout!G59),"",Layout!G59*$J$12/Stocks!$E$5*Layout!$D59)</f>
        <v/>
      </c>
      <c r="I77" s="92" t="str">
        <f>IF(ISBLANK(Layout!H59),"",Layout!H59*$J$12/Stocks!$E$6*Layout!$D59)</f>
        <v/>
      </c>
      <c r="J77" s="92" t="str">
        <f>IF(ISBLANK(Layout!I59),"",Layout!I59*$J$12/Stocks!$E$7*Layout!$D59)</f>
        <v/>
      </c>
      <c r="K77" s="92" t="str">
        <f>IF(ISBLANK(Layout!J59),"",Layout!J59*$J$12/Stocks!$E$8*Layout!$D59)</f>
        <v/>
      </c>
      <c r="L77" s="92" t="str">
        <f>IF(ISBLANK(Layout!K59),"",Layout!K59*$J$12/Stocks!$E$9*Layout!$D59)</f>
        <v/>
      </c>
      <c r="M77" s="92" t="str">
        <f>IF(ISBLANK(Layout!L59),"",Layout!L59*$J$12/Stocks!$E$10*Layout!$D59)</f>
        <v/>
      </c>
      <c r="N77" s="92" t="str">
        <f>IF(ISBLANK(Layout!M59),"",Layout!M59*$J$12/Stocks!$E$11*Layout!$D59)</f>
        <v/>
      </c>
      <c r="O77" s="92" t="str">
        <f>IF(ISBLANK(Layout!N59),"",Layout!N59*$J$12/Stocks!$E$12*Layout!$D59)</f>
        <v/>
      </c>
      <c r="P77" s="91">
        <f t="shared" si="3"/>
        <v>0</v>
      </c>
    </row>
    <row r="78" spans="1:16" x14ac:dyDescent="0.35">
      <c r="A78" s="96">
        <v>58</v>
      </c>
      <c r="B78" s="95" t="str">
        <f>IF(ISBLANK(Layout!B60), "", Layout!B60)</f>
        <v/>
      </c>
      <c r="C78" s="94" t="str">
        <f>IF(ISBLANK(Layout!C60), "", Layout!C60)</f>
        <v/>
      </c>
      <c r="D78" s="93" t="str">
        <f>IF(Layout!D60 &gt;0, $J$12 - E78 - P78, "")</f>
        <v/>
      </c>
      <c r="E78" s="92">
        <f>IFERROR(Layout!D60*SUM($D$12:$D$17), "")</f>
        <v>0</v>
      </c>
      <c r="F78" s="92" t="str">
        <f>IF(ISBLANK(Layout!E60),"",Layout!E60*$J$12/Stocks!$E$3*Layout!$D60)</f>
        <v/>
      </c>
      <c r="G78" s="92" t="str">
        <f>IF(ISBLANK(Layout!F60),"",Layout!F60*$J$12/Stocks!$E$4*Layout!$D60)</f>
        <v/>
      </c>
      <c r="H78" s="92" t="str">
        <f>IF(ISBLANK(Layout!G60),"",Layout!G60*$J$12/Stocks!$E$5*Layout!$D60)</f>
        <v/>
      </c>
      <c r="I78" s="92" t="str">
        <f>IF(ISBLANK(Layout!H60),"",Layout!H60*$J$12/Stocks!$E$6*Layout!$D60)</f>
        <v/>
      </c>
      <c r="J78" s="92" t="str">
        <f>IF(ISBLANK(Layout!I60),"",Layout!I60*$J$12/Stocks!$E$7*Layout!$D60)</f>
        <v/>
      </c>
      <c r="K78" s="92" t="str">
        <f>IF(ISBLANK(Layout!J60),"",Layout!J60*$J$12/Stocks!$E$8*Layout!$D60)</f>
        <v/>
      </c>
      <c r="L78" s="92" t="str">
        <f>IF(ISBLANK(Layout!K60),"",Layout!K60*$J$12/Stocks!$E$9*Layout!$D60)</f>
        <v/>
      </c>
      <c r="M78" s="92" t="str">
        <f>IF(ISBLANK(Layout!L60),"",Layout!L60*$J$12/Stocks!$E$10*Layout!$D60)</f>
        <v/>
      </c>
      <c r="N78" s="92" t="str">
        <f>IF(ISBLANK(Layout!M60),"",Layout!M60*$J$12/Stocks!$E$11*Layout!$D60)</f>
        <v/>
      </c>
      <c r="O78" s="92" t="str">
        <f>IF(ISBLANK(Layout!N60),"",Layout!N60*$J$12/Stocks!$E$12*Layout!$D60)</f>
        <v/>
      </c>
      <c r="P78" s="91">
        <f t="shared" si="3"/>
        <v>0</v>
      </c>
    </row>
    <row r="79" spans="1:16" x14ac:dyDescent="0.35">
      <c r="A79" s="96">
        <v>59</v>
      </c>
      <c r="B79" s="95" t="str">
        <f>IF(ISBLANK(Layout!B61), "", Layout!B61)</f>
        <v/>
      </c>
      <c r="C79" s="94" t="str">
        <f>IF(ISBLANK(Layout!C61), "", Layout!C61)</f>
        <v/>
      </c>
      <c r="D79" s="93" t="str">
        <f>IF(Layout!D61 &gt;0, $J$12 - E79 - P79, "")</f>
        <v/>
      </c>
      <c r="E79" s="92">
        <f>IFERROR(Layout!D61*SUM($D$12:$D$17), "")</f>
        <v>0</v>
      </c>
      <c r="F79" s="92" t="str">
        <f>IF(ISBLANK(Layout!E61),"",Layout!E61*$J$12/Stocks!$E$3*Layout!$D61)</f>
        <v/>
      </c>
      <c r="G79" s="92" t="str">
        <f>IF(ISBLANK(Layout!F61),"",Layout!F61*$J$12/Stocks!$E$4*Layout!$D61)</f>
        <v/>
      </c>
      <c r="H79" s="92" t="str">
        <f>IF(ISBLANK(Layout!G61),"",Layout!G61*$J$12/Stocks!$E$5*Layout!$D61)</f>
        <v/>
      </c>
      <c r="I79" s="92" t="str">
        <f>IF(ISBLANK(Layout!H61),"",Layout!H61*$J$12/Stocks!$E$6*Layout!$D61)</f>
        <v/>
      </c>
      <c r="J79" s="92" t="str">
        <f>IF(ISBLANK(Layout!I61),"",Layout!I61*$J$12/Stocks!$E$7*Layout!$D61)</f>
        <v/>
      </c>
      <c r="K79" s="92" t="str">
        <f>IF(ISBLANK(Layout!J61),"",Layout!J61*$J$12/Stocks!$E$8*Layout!$D61)</f>
        <v/>
      </c>
      <c r="L79" s="92" t="str">
        <f>IF(ISBLANK(Layout!K61),"",Layout!K61*$J$12/Stocks!$E$9*Layout!$D61)</f>
        <v/>
      </c>
      <c r="M79" s="92" t="str">
        <f>IF(ISBLANK(Layout!L61),"",Layout!L61*$J$12/Stocks!$E$10*Layout!$D61)</f>
        <v/>
      </c>
      <c r="N79" s="92" t="str">
        <f>IF(ISBLANK(Layout!M61),"",Layout!M61*$J$12/Stocks!$E$11*Layout!$D61)</f>
        <v/>
      </c>
      <c r="O79" s="92" t="str">
        <f>IF(ISBLANK(Layout!N61),"",Layout!N61*$J$12/Stocks!$E$12*Layout!$D61)</f>
        <v/>
      </c>
      <c r="P79" s="91">
        <f t="shared" si="3"/>
        <v>0</v>
      </c>
    </row>
    <row r="80" spans="1:16" x14ac:dyDescent="0.35">
      <c r="A80" s="96">
        <v>60</v>
      </c>
      <c r="B80" s="95" t="str">
        <f>IF(ISBLANK(Layout!B62), "", Layout!B62)</f>
        <v/>
      </c>
      <c r="C80" s="94" t="str">
        <f>IF(ISBLANK(Layout!C62), "", Layout!C62)</f>
        <v/>
      </c>
      <c r="D80" s="93" t="str">
        <f>IF(Layout!D62 &gt;0, $J$12 - E80 - P80, "")</f>
        <v/>
      </c>
      <c r="E80" s="92">
        <f>IFERROR(Layout!D62*SUM($D$12:$D$17), "")</f>
        <v>0</v>
      </c>
      <c r="F80" s="92" t="str">
        <f>IF(ISBLANK(Layout!E62),"",Layout!E62*$J$12/Stocks!$E$3*Layout!$D62)</f>
        <v/>
      </c>
      <c r="G80" s="92" t="str">
        <f>IF(ISBLANK(Layout!F62),"",Layout!F62*$J$12/Stocks!$E$4*Layout!$D62)</f>
        <v/>
      </c>
      <c r="H80" s="92" t="str">
        <f>IF(ISBLANK(Layout!G62),"",Layout!G62*$J$12/Stocks!$E$5*Layout!$D62)</f>
        <v/>
      </c>
      <c r="I80" s="92" t="str">
        <f>IF(ISBLANK(Layout!H62),"",Layout!H62*$J$12/Stocks!$E$6*Layout!$D62)</f>
        <v/>
      </c>
      <c r="J80" s="92" t="str">
        <f>IF(ISBLANK(Layout!I62),"",Layout!I62*$J$12/Stocks!$E$7*Layout!$D62)</f>
        <v/>
      </c>
      <c r="K80" s="92" t="str">
        <f>IF(ISBLANK(Layout!J62),"",Layout!J62*$J$12/Stocks!$E$8*Layout!$D62)</f>
        <v/>
      </c>
      <c r="L80" s="92" t="str">
        <f>IF(ISBLANK(Layout!K62),"",Layout!K62*$J$12/Stocks!$E$9*Layout!$D62)</f>
        <v/>
      </c>
      <c r="M80" s="92" t="str">
        <f>IF(ISBLANK(Layout!L62),"",Layout!L62*$J$12/Stocks!$E$10*Layout!$D62)</f>
        <v/>
      </c>
      <c r="N80" s="92" t="str">
        <f>IF(ISBLANK(Layout!M62),"",Layout!M62*$J$12/Stocks!$E$11*Layout!$D62)</f>
        <v/>
      </c>
      <c r="O80" s="92" t="str">
        <f>IF(ISBLANK(Layout!N62),"",Layout!N62*$J$12/Stocks!$E$12*Layout!$D62)</f>
        <v/>
      </c>
      <c r="P80" s="91">
        <f t="shared" si="3"/>
        <v>0</v>
      </c>
    </row>
    <row r="81" spans="1:16" x14ac:dyDescent="0.35">
      <c r="A81" s="96">
        <v>61</v>
      </c>
      <c r="B81" s="95" t="str">
        <f>IF(ISBLANK(Layout!B63), "", Layout!B63)</f>
        <v/>
      </c>
      <c r="C81" s="94" t="str">
        <f>IF(ISBLANK(Layout!C63), "", Layout!C63)</f>
        <v/>
      </c>
      <c r="D81" s="93" t="str">
        <f>IF(Layout!D63 &gt;0, $J$12 - E81 - P81, "")</f>
        <v/>
      </c>
      <c r="E81" s="92">
        <f>IFERROR(Layout!D63*SUM($D$12:$D$17), "")</f>
        <v>0</v>
      </c>
      <c r="F81" s="92" t="str">
        <f>IF(ISBLANK(Layout!E63),"",Layout!E63*$J$12/Stocks!$E$3*Layout!$D63)</f>
        <v/>
      </c>
      <c r="G81" s="92" t="str">
        <f>IF(ISBLANK(Layout!F63),"",Layout!F63*$J$12/Stocks!$E$4*Layout!$D63)</f>
        <v/>
      </c>
      <c r="H81" s="92" t="str">
        <f>IF(ISBLANK(Layout!G63),"",Layout!G63*$J$12/Stocks!$E$5*Layout!$D63)</f>
        <v/>
      </c>
      <c r="I81" s="92" t="str">
        <f>IF(ISBLANK(Layout!H63),"",Layout!H63*$J$12/Stocks!$E$6*Layout!$D63)</f>
        <v/>
      </c>
      <c r="J81" s="92" t="str">
        <f>IF(ISBLANK(Layout!I63),"",Layout!I63*$J$12/Stocks!$E$7*Layout!$D63)</f>
        <v/>
      </c>
      <c r="K81" s="92" t="str">
        <f>IF(ISBLANK(Layout!J63),"",Layout!J63*$J$12/Stocks!$E$8*Layout!$D63)</f>
        <v/>
      </c>
      <c r="L81" s="92" t="str">
        <f>IF(ISBLANK(Layout!K63),"",Layout!K63*$J$12/Stocks!$E$9*Layout!$D63)</f>
        <v/>
      </c>
      <c r="M81" s="92" t="str">
        <f>IF(ISBLANK(Layout!L63),"",Layout!L63*$J$12/Stocks!$E$10*Layout!$D63)</f>
        <v/>
      </c>
      <c r="N81" s="92" t="str">
        <f>IF(ISBLANK(Layout!M63),"",Layout!M63*$J$12/Stocks!$E$11*Layout!$D63)</f>
        <v/>
      </c>
      <c r="O81" s="92" t="str">
        <f>IF(ISBLANK(Layout!N63),"",Layout!N63*$J$12/Stocks!$E$12*Layout!$D63)</f>
        <v/>
      </c>
      <c r="P81" s="91">
        <f t="shared" si="3"/>
        <v>0</v>
      </c>
    </row>
    <row r="82" spans="1:16" x14ac:dyDescent="0.35">
      <c r="A82" s="96">
        <v>62</v>
      </c>
      <c r="B82" s="95" t="str">
        <f>IF(ISBLANK(Layout!B64), "", Layout!B64)</f>
        <v/>
      </c>
      <c r="C82" s="94" t="str">
        <f>IF(ISBLANK(Layout!C64), "", Layout!C64)</f>
        <v/>
      </c>
      <c r="D82" s="93" t="str">
        <f>IF(Layout!D64 &gt;0, $J$12 - E82 - P82, "")</f>
        <v/>
      </c>
      <c r="E82" s="92">
        <f>IFERROR(Layout!D64*SUM($D$12:$D$17), "")</f>
        <v>0</v>
      </c>
      <c r="F82" s="92" t="str">
        <f>IF(ISBLANK(Layout!E64),"",Layout!E64*$J$12/Stocks!$E$3*Layout!$D64)</f>
        <v/>
      </c>
      <c r="G82" s="92" t="str">
        <f>IF(ISBLANK(Layout!F64),"",Layout!F64*$J$12/Stocks!$E$4*Layout!$D64)</f>
        <v/>
      </c>
      <c r="H82" s="92" t="str">
        <f>IF(ISBLANK(Layout!G64),"",Layout!G64*$J$12/Stocks!$E$5*Layout!$D64)</f>
        <v/>
      </c>
      <c r="I82" s="92" t="str">
        <f>IF(ISBLANK(Layout!H64),"",Layout!H64*$J$12/Stocks!$E$6*Layout!$D64)</f>
        <v/>
      </c>
      <c r="J82" s="92" t="str">
        <f>IF(ISBLANK(Layout!I64),"",Layout!I64*$J$12/Stocks!$E$7*Layout!$D64)</f>
        <v/>
      </c>
      <c r="K82" s="92" t="str">
        <f>IF(ISBLANK(Layout!J64),"",Layout!J64*$J$12/Stocks!$E$8*Layout!$D64)</f>
        <v/>
      </c>
      <c r="L82" s="92" t="str">
        <f>IF(ISBLANK(Layout!K64),"",Layout!K64*$J$12/Stocks!$E$9*Layout!$D64)</f>
        <v/>
      </c>
      <c r="M82" s="92" t="str">
        <f>IF(ISBLANK(Layout!L64),"",Layout!L64*$J$12/Stocks!$E$10*Layout!$D64)</f>
        <v/>
      </c>
      <c r="N82" s="92" t="str">
        <f>IF(ISBLANK(Layout!M64),"",Layout!M64*$J$12/Stocks!$E$11*Layout!$D64)</f>
        <v/>
      </c>
      <c r="O82" s="92" t="str">
        <f>IF(ISBLANK(Layout!N64),"",Layout!N64*$J$12/Stocks!$E$12*Layout!$D64)</f>
        <v/>
      </c>
      <c r="P82" s="91">
        <f t="shared" si="3"/>
        <v>0</v>
      </c>
    </row>
    <row r="83" spans="1:16" x14ac:dyDescent="0.35">
      <c r="A83" s="90">
        <v>63</v>
      </c>
      <c r="B83" s="89" t="str">
        <f>IF(ISBLANK(Layout!B65), "", Layout!B65)</f>
        <v/>
      </c>
      <c r="C83" s="88" t="str">
        <f>IF(ISBLANK(Layout!C65), "", Layout!C65)</f>
        <v/>
      </c>
      <c r="D83" s="87" t="str">
        <f>IF(Layout!D65 &gt;0, $J$12 - E83 - P83, "")</f>
        <v/>
      </c>
      <c r="E83" s="86">
        <f>IFERROR(Layout!D65*SUM($D$12:$D$17), "")</f>
        <v>0</v>
      </c>
      <c r="F83" s="86" t="str">
        <f>IF(ISBLANK(Layout!E65),"",Layout!E65*$J$12/Stocks!$E$3*Layout!$D65)</f>
        <v/>
      </c>
      <c r="G83" s="86" t="str">
        <f>IF(ISBLANK(Layout!F65),"",Layout!F65*$J$12/Stocks!$E$4*Layout!$D65)</f>
        <v/>
      </c>
      <c r="H83" s="86" t="str">
        <f>IF(ISBLANK(Layout!G65),"",Layout!G65*$J$12/Stocks!$E$5*Layout!$D65)</f>
        <v/>
      </c>
      <c r="I83" s="86" t="str">
        <f>IF(ISBLANK(Layout!H65),"",Layout!H65*$J$12/Stocks!$E$6*Layout!$D65)</f>
        <v/>
      </c>
      <c r="J83" s="86" t="str">
        <f>IF(ISBLANK(Layout!I65),"",Layout!I65*$J$12/Stocks!$E$7*Layout!$D65)</f>
        <v/>
      </c>
      <c r="K83" s="86" t="str">
        <f>IF(ISBLANK(Layout!J65),"",Layout!J65*$J$12/Stocks!$E$8*Layout!$D65)</f>
        <v/>
      </c>
      <c r="L83" s="86" t="str">
        <f>IF(ISBLANK(Layout!K65),"",Layout!K65*$J$12/Stocks!$E$9*Layout!$D65)</f>
        <v/>
      </c>
      <c r="M83" s="86" t="str">
        <f>IF(ISBLANK(Layout!L65),"",Layout!L65*$J$12/Stocks!$E$10*Layout!$D65)</f>
        <v/>
      </c>
      <c r="N83" s="86" t="str">
        <f>IF(ISBLANK(Layout!M65),"",Layout!M65*$J$12/Stocks!$E$11*Layout!$D65)</f>
        <v/>
      </c>
      <c r="O83" s="86" t="str">
        <f>IF(ISBLANK(Layout!N65),"",Layout!N65*$J$12/Stocks!$E$12*Layout!$D65)</f>
        <v/>
      </c>
      <c r="P83" s="85">
        <f t="shared" si="3"/>
        <v>0</v>
      </c>
    </row>
    <row r="84" spans="1:16" x14ac:dyDescent="0.35">
      <c r="A84" s="103">
        <v>64</v>
      </c>
      <c r="B84" s="102" t="str">
        <f>IF(ISBLANK(Layout!B66), "", Layout!B66)</f>
        <v/>
      </c>
      <c r="C84" s="101" t="str">
        <f>IF(ISBLANK(Layout!C66), "", Layout!C66)</f>
        <v/>
      </c>
      <c r="D84" s="100" t="str">
        <f>IF(Layout!D66 &gt;0, $J$12 - E84 - P84, "")</f>
        <v/>
      </c>
      <c r="E84" s="99">
        <f>IFERROR(Layout!D66*SUM($D$12:$D$17), "")</f>
        <v>0</v>
      </c>
      <c r="F84" s="98" t="str">
        <f>IF(ISBLANK(Layout!E66),"",Layout!E66*$J$12/Stocks!$E$3*Layout!$D66)</f>
        <v/>
      </c>
      <c r="G84" s="98" t="str">
        <f>IF(ISBLANK(Layout!F66),"",Layout!F66*$J$12/Stocks!$E$4*Layout!$D66)</f>
        <v/>
      </c>
      <c r="H84" s="98" t="str">
        <f>IF(ISBLANK(Layout!G66),"",Layout!G66*$J$12/Stocks!$E$5*Layout!$D66)</f>
        <v/>
      </c>
      <c r="I84" s="98" t="str">
        <f>IF(ISBLANK(Layout!H66),"",Layout!H66*$J$12/Stocks!$E$6*Layout!$D66)</f>
        <v/>
      </c>
      <c r="J84" s="98" t="str">
        <f>IF(ISBLANK(Layout!I66),"",Layout!I66*$J$12/Stocks!$E$7*Layout!$D66)</f>
        <v/>
      </c>
      <c r="K84" s="98" t="str">
        <f>IF(ISBLANK(Layout!J66),"",Layout!J66*$J$12/Stocks!$E$8*Layout!$D66)</f>
        <v/>
      </c>
      <c r="L84" s="98" t="str">
        <f>IF(ISBLANK(Layout!K66),"",Layout!K66*$J$12/Stocks!$E$9*Layout!$D66)</f>
        <v/>
      </c>
      <c r="M84" s="98" t="str">
        <f>IF(ISBLANK(Layout!L66),"",Layout!L66*$J$12/Stocks!$E$10*Layout!$D66)</f>
        <v/>
      </c>
      <c r="N84" s="98" t="str">
        <f>IF(ISBLANK(Layout!M66),"",Layout!M66*$J$12/Stocks!$E$11*Layout!$D66)</f>
        <v/>
      </c>
      <c r="O84" s="98" t="str">
        <f>IF(ISBLANK(Layout!N66),"",Layout!N66*$J$12/Stocks!$E$12*Layout!$D66)</f>
        <v/>
      </c>
      <c r="P84" s="97">
        <f t="shared" si="3"/>
        <v>0</v>
      </c>
    </row>
    <row r="85" spans="1:16" x14ac:dyDescent="0.35">
      <c r="A85" s="96">
        <v>65</v>
      </c>
      <c r="B85" s="95" t="str">
        <f>IF(ISBLANK(Layout!B67), "", Layout!B67)</f>
        <v/>
      </c>
      <c r="C85" s="94" t="str">
        <f>IF(ISBLANK(Layout!C67), "", Layout!C67)</f>
        <v/>
      </c>
      <c r="D85" s="93" t="str">
        <f>IF(Layout!D67 &gt;0, $J$12 - E85 - P85, "")</f>
        <v/>
      </c>
      <c r="E85" s="92">
        <f>IFERROR(Layout!D67*SUM($D$12:$D$17), "")</f>
        <v>0</v>
      </c>
      <c r="F85" s="92" t="str">
        <f>IF(ISBLANK(Layout!E67),"",Layout!E67*$J$12/Stocks!$E$3*Layout!$D67)</f>
        <v/>
      </c>
      <c r="G85" s="92" t="str">
        <f>IF(ISBLANK(Layout!F67),"",Layout!F67*$J$12/Stocks!$E$4*Layout!$D67)</f>
        <v/>
      </c>
      <c r="H85" s="92" t="str">
        <f>IF(ISBLANK(Layout!G67),"",Layout!G67*$J$12/Stocks!$E$5*Layout!$D67)</f>
        <v/>
      </c>
      <c r="I85" s="92" t="str">
        <f>IF(ISBLANK(Layout!H67),"",Layout!H67*$J$12/Stocks!$E$6*Layout!$D67)</f>
        <v/>
      </c>
      <c r="J85" s="92" t="str">
        <f>IF(ISBLANK(Layout!I67),"",Layout!I67*$J$12/Stocks!$E$7*Layout!$D67)</f>
        <v/>
      </c>
      <c r="K85" s="92" t="str">
        <f>IF(ISBLANK(Layout!J67),"",Layout!J67*$J$12/Stocks!$E$8*Layout!$D67)</f>
        <v/>
      </c>
      <c r="L85" s="92" t="str">
        <f>IF(ISBLANK(Layout!K67),"",Layout!K67*$J$12/Stocks!$E$9*Layout!$D67)</f>
        <v/>
      </c>
      <c r="M85" s="92" t="str">
        <f>IF(ISBLANK(Layout!L67),"",Layout!L67*$J$12/Stocks!$E$10*Layout!$D67)</f>
        <v/>
      </c>
      <c r="N85" s="92" t="str">
        <f>IF(ISBLANK(Layout!M67),"",Layout!M67*$J$12/Stocks!$E$11*Layout!$D67)</f>
        <v/>
      </c>
      <c r="O85" s="92" t="str">
        <f>IF(ISBLANK(Layout!N67),"",Layout!N67*$J$12/Stocks!$E$12*Layout!$D67)</f>
        <v/>
      </c>
      <c r="P85" s="91">
        <f t="shared" si="3"/>
        <v>0</v>
      </c>
    </row>
    <row r="86" spans="1:16" x14ac:dyDescent="0.35">
      <c r="A86" s="96">
        <v>66</v>
      </c>
      <c r="B86" s="95" t="str">
        <f>IF(ISBLANK(Layout!B68), "", Layout!B68)</f>
        <v/>
      </c>
      <c r="C86" s="94" t="str">
        <f>IF(ISBLANK(Layout!C68), "", Layout!C68)</f>
        <v/>
      </c>
      <c r="D86" s="93" t="str">
        <f>IF(Layout!D68 &gt;0, $J$12 - E86 - P86, "")</f>
        <v/>
      </c>
      <c r="E86" s="92">
        <f>IFERROR(Layout!D68*SUM($D$12:$D$17), "")</f>
        <v>0</v>
      </c>
      <c r="F86" s="92" t="str">
        <f>IF(ISBLANK(Layout!E68),"",Layout!E68*$J$12/Stocks!$E$3*Layout!$D68)</f>
        <v/>
      </c>
      <c r="G86" s="92" t="str">
        <f>IF(ISBLANK(Layout!F68),"",Layout!F68*$J$12/Stocks!$E$4*Layout!$D68)</f>
        <v/>
      </c>
      <c r="H86" s="92" t="str">
        <f>IF(ISBLANK(Layout!G68),"",Layout!G68*$J$12/Stocks!$E$5*Layout!$D68)</f>
        <v/>
      </c>
      <c r="I86" s="92" t="str">
        <f>IF(ISBLANK(Layout!H68),"",Layout!H68*$J$12/Stocks!$E$6*Layout!$D68)</f>
        <v/>
      </c>
      <c r="J86" s="92" t="str">
        <f>IF(ISBLANK(Layout!I68),"",Layout!I68*$J$12/Stocks!$E$7*Layout!$D68)</f>
        <v/>
      </c>
      <c r="K86" s="92" t="str">
        <f>IF(ISBLANK(Layout!J68),"",Layout!J68*$J$12/Stocks!$E$8*Layout!$D68)</f>
        <v/>
      </c>
      <c r="L86" s="92" t="str">
        <f>IF(ISBLANK(Layout!K68),"",Layout!K68*$J$12/Stocks!$E$9*Layout!$D68)</f>
        <v/>
      </c>
      <c r="M86" s="92" t="str">
        <f>IF(ISBLANK(Layout!L68),"",Layout!L68*$J$12/Stocks!$E$10*Layout!$D68)</f>
        <v/>
      </c>
      <c r="N86" s="92" t="str">
        <f>IF(ISBLANK(Layout!M68),"",Layout!M68*$J$12/Stocks!$E$11*Layout!$D68)</f>
        <v/>
      </c>
      <c r="O86" s="92" t="str">
        <f>IF(ISBLANK(Layout!N68),"",Layout!N68*$J$12/Stocks!$E$12*Layout!$D68)</f>
        <v/>
      </c>
      <c r="P86" s="91">
        <f t="shared" si="3"/>
        <v>0</v>
      </c>
    </row>
    <row r="87" spans="1:16" x14ac:dyDescent="0.35">
      <c r="A87" s="96">
        <v>67</v>
      </c>
      <c r="B87" s="95" t="str">
        <f>IF(ISBLANK(Layout!B69), "", Layout!B69)</f>
        <v/>
      </c>
      <c r="C87" s="94" t="str">
        <f>IF(ISBLANK(Layout!C69), "", Layout!C69)</f>
        <v/>
      </c>
      <c r="D87" s="93" t="str">
        <f>IF(Layout!D69 &gt;0, $J$12 - E87 - P87, "")</f>
        <v/>
      </c>
      <c r="E87" s="92">
        <f>IFERROR(Layout!D69*SUM($D$12:$D$17), "")</f>
        <v>0</v>
      </c>
      <c r="F87" s="92" t="str">
        <f>IF(ISBLANK(Layout!E69),"",Layout!E69*$J$12/Stocks!$E$3*Layout!$D69)</f>
        <v/>
      </c>
      <c r="G87" s="92" t="str">
        <f>IF(ISBLANK(Layout!F69),"",Layout!F69*$J$12/Stocks!$E$4*Layout!$D69)</f>
        <v/>
      </c>
      <c r="H87" s="92" t="str">
        <f>IF(ISBLANK(Layout!G69),"",Layout!G69*$J$12/Stocks!$E$5*Layout!$D69)</f>
        <v/>
      </c>
      <c r="I87" s="92" t="str">
        <f>IF(ISBLANK(Layout!H69),"",Layout!H69*$J$12/Stocks!$E$6*Layout!$D69)</f>
        <v/>
      </c>
      <c r="J87" s="92" t="str">
        <f>IF(ISBLANK(Layout!I69),"",Layout!I69*$J$12/Stocks!$E$7*Layout!$D69)</f>
        <v/>
      </c>
      <c r="K87" s="92" t="str">
        <f>IF(ISBLANK(Layout!J69),"",Layout!J69*$J$12/Stocks!$E$8*Layout!$D69)</f>
        <v/>
      </c>
      <c r="L87" s="92" t="str">
        <f>IF(ISBLANK(Layout!K69),"",Layout!K69*$J$12/Stocks!$E$9*Layout!$D69)</f>
        <v/>
      </c>
      <c r="M87" s="92" t="str">
        <f>IF(ISBLANK(Layout!L69),"",Layout!L69*$J$12/Stocks!$E$10*Layout!$D69)</f>
        <v/>
      </c>
      <c r="N87" s="92" t="str">
        <f>IF(ISBLANK(Layout!M69),"",Layout!M69*$J$12/Stocks!$E$11*Layout!$D69)</f>
        <v/>
      </c>
      <c r="O87" s="92" t="str">
        <f>IF(ISBLANK(Layout!N69),"",Layout!N69*$J$12/Stocks!$E$12*Layout!$D69)</f>
        <v/>
      </c>
      <c r="P87" s="91">
        <f t="shared" si="3"/>
        <v>0</v>
      </c>
    </row>
    <row r="88" spans="1:16" x14ac:dyDescent="0.35">
      <c r="A88" s="96">
        <v>68</v>
      </c>
      <c r="B88" s="95" t="str">
        <f>IF(ISBLANK(Layout!B70), "", Layout!B70)</f>
        <v/>
      </c>
      <c r="C88" s="94" t="str">
        <f>IF(ISBLANK(Layout!C70), "", Layout!C70)</f>
        <v/>
      </c>
      <c r="D88" s="93" t="str">
        <f>IF(Layout!D70 &gt;0, $J$12 - E88 - P88, "")</f>
        <v/>
      </c>
      <c r="E88" s="92">
        <f>IFERROR(Layout!D70*SUM($D$12:$D$17), "")</f>
        <v>0</v>
      </c>
      <c r="F88" s="92" t="str">
        <f>IF(ISBLANK(Layout!E70),"",Layout!E70*$J$12/Stocks!$E$3*Layout!$D70)</f>
        <v/>
      </c>
      <c r="G88" s="92" t="str">
        <f>IF(ISBLANK(Layout!F70),"",Layout!F70*$J$12/Stocks!$E$4*Layout!$D70)</f>
        <v/>
      </c>
      <c r="H88" s="92" t="str">
        <f>IF(ISBLANK(Layout!G70),"",Layout!G70*$J$12/Stocks!$E$5*Layout!$D70)</f>
        <v/>
      </c>
      <c r="I88" s="92" t="str">
        <f>IF(ISBLANK(Layout!H70),"",Layout!H70*$J$12/Stocks!$E$6*Layout!$D70)</f>
        <v/>
      </c>
      <c r="J88" s="92" t="str">
        <f>IF(ISBLANK(Layout!I70),"",Layout!I70*$J$12/Stocks!$E$7*Layout!$D70)</f>
        <v/>
      </c>
      <c r="K88" s="92" t="str">
        <f>IF(ISBLANK(Layout!J70),"",Layout!J70*$J$12/Stocks!$E$8*Layout!$D70)</f>
        <v/>
      </c>
      <c r="L88" s="92" t="str">
        <f>IF(ISBLANK(Layout!K70),"",Layout!K70*$J$12/Stocks!$E$9*Layout!$D70)</f>
        <v/>
      </c>
      <c r="M88" s="92" t="str">
        <f>IF(ISBLANK(Layout!L70),"",Layout!L70*$J$12/Stocks!$E$10*Layout!$D70)</f>
        <v/>
      </c>
      <c r="N88" s="92" t="str">
        <f>IF(ISBLANK(Layout!M70),"",Layout!M70*$J$12/Stocks!$E$11*Layout!$D70)</f>
        <v/>
      </c>
      <c r="O88" s="92" t="str">
        <f>IF(ISBLANK(Layout!N70),"",Layout!N70*$J$12/Stocks!$E$12*Layout!$D70)</f>
        <v/>
      </c>
      <c r="P88" s="91">
        <f t="shared" si="3"/>
        <v>0</v>
      </c>
    </row>
    <row r="89" spans="1:16" x14ac:dyDescent="0.35">
      <c r="A89" s="96">
        <v>69</v>
      </c>
      <c r="B89" s="95" t="str">
        <f>IF(ISBLANK(Layout!B71), "", Layout!B71)</f>
        <v/>
      </c>
      <c r="C89" s="94" t="str">
        <f>IF(ISBLANK(Layout!C71), "", Layout!C71)</f>
        <v/>
      </c>
      <c r="D89" s="93" t="str">
        <f>IF(Layout!D71 &gt;0, $J$12 - E89 - P89, "")</f>
        <v/>
      </c>
      <c r="E89" s="92">
        <f>IFERROR(Layout!D71*SUM($D$12:$D$17), "")</f>
        <v>0</v>
      </c>
      <c r="F89" s="92" t="str">
        <f>IF(ISBLANK(Layout!E71),"",Layout!E71*$J$12/Stocks!$E$3*Layout!$D71)</f>
        <v/>
      </c>
      <c r="G89" s="92" t="str">
        <f>IF(ISBLANK(Layout!F71),"",Layout!F71*$J$12/Stocks!$E$4*Layout!$D71)</f>
        <v/>
      </c>
      <c r="H89" s="92" t="str">
        <f>IF(ISBLANK(Layout!G71),"",Layout!G71*$J$12/Stocks!$E$5*Layout!$D71)</f>
        <v/>
      </c>
      <c r="I89" s="92" t="str">
        <f>IF(ISBLANK(Layout!H71),"",Layout!H71*$J$12/Stocks!$E$6*Layout!$D71)</f>
        <v/>
      </c>
      <c r="J89" s="92" t="str">
        <f>IF(ISBLANK(Layout!I71),"",Layout!I71*$J$12/Stocks!$E$7*Layout!$D71)</f>
        <v/>
      </c>
      <c r="K89" s="92" t="str">
        <f>IF(ISBLANK(Layout!J71),"",Layout!J71*$J$12/Stocks!$E$8*Layout!$D71)</f>
        <v/>
      </c>
      <c r="L89" s="92" t="str">
        <f>IF(ISBLANK(Layout!K71),"",Layout!K71*$J$12/Stocks!$E$9*Layout!$D71)</f>
        <v/>
      </c>
      <c r="M89" s="92" t="str">
        <f>IF(ISBLANK(Layout!L71),"",Layout!L71*$J$12/Stocks!$E$10*Layout!$D71)</f>
        <v/>
      </c>
      <c r="N89" s="92" t="str">
        <f>IF(ISBLANK(Layout!M71),"",Layout!M71*$J$12/Stocks!$E$11*Layout!$D71)</f>
        <v/>
      </c>
      <c r="O89" s="92" t="str">
        <f>IF(ISBLANK(Layout!N71),"",Layout!N71*$J$12/Stocks!$E$12*Layout!$D71)</f>
        <v/>
      </c>
      <c r="P89" s="91">
        <f t="shared" si="3"/>
        <v>0</v>
      </c>
    </row>
    <row r="90" spans="1:16" x14ac:dyDescent="0.35">
      <c r="A90" s="96">
        <v>70</v>
      </c>
      <c r="B90" s="95" t="str">
        <f>IF(ISBLANK(Layout!B72), "", Layout!B72)</f>
        <v/>
      </c>
      <c r="C90" s="94" t="str">
        <f>IF(ISBLANK(Layout!C72), "", Layout!C72)</f>
        <v/>
      </c>
      <c r="D90" s="93" t="str">
        <f>IF(Layout!D72 &gt;0, $J$12 - E90 - P90, "")</f>
        <v/>
      </c>
      <c r="E90" s="92">
        <f>IFERROR(Layout!D72*SUM($D$12:$D$17), "")</f>
        <v>0</v>
      </c>
      <c r="F90" s="92" t="str">
        <f>IF(ISBLANK(Layout!E72),"",Layout!E72*$J$12/Stocks!$E$3*Layout!$D72)</f>
        <v/>
      </c>
      <c r="G90" s="92" t="str">
        <f>IF(ISBLANK(Layout!F72),"",Layout!F72*$J$12/Stocks!$E$4*Layout!$D72)</f>
        <v/>
      </c>
      <c r="H90" s="92" t="str">
        <f>IF(ISBLANK(Layout!G72),"",Layout!G72*$J$12/Stocks!$E$5*Layout!$D72)</f>
        <v/>
      </c>
      <c r="I90" s="92" t="str">
        <f>IF(ISBLANK(Layout!H72),"",Layout!H72*$J$12/Stocks!$E$6*Layout!$D72)</f>
        <v/>
      </c>
      <c r="J90" s="92" t="str">
        <f>IF(ISBLANK(Layout!I72),"",Layout!I72*$J$12/Stocks!$E$7*Layout!$D72)</f>
        <v/>
      </c>
      <c r="K90" s="92" t="str">
        <f>IF(ISBLANK(Layout!J72),"",Layout!J72*$J$12/Stocks!$E$8*Layout!$D72)</f>
        <v/>
      </c>
      <c r="L90" s="92" t="str">
        <f>IF(ISBLANK(Layout!K72),"",Layout!K72*$J$12/Stocks!$E$9*Layout!$D72)</f>
        <v/>
      </c>
      <c r="M90" s="92" t="str">
        <f>IF(ISBLANK(Layout!L72),"",Layout!L72*$J$12/Stocks!$E$10*Layout!$D72)</f>
        <v/>
      </c>
      <c r="N90" s="92" t="str">
        <f>IF(ISBLANK(Layout!M72),"",Layout!M72*$J$12/Stocks!$E$11*Layout!$D72)</f>
        <v/>
      </c>
      <c r="O90" s="92" t="str">
        <f>IF(ISBLANK(Layout!N72),"",Layout!N72*$J$12/Stocks!$E$12*Layout!$D72)</f>
        <v/>
      </c>
      <c r="P90" s="91">
        <f t="shared" si="3"/>
        <v>0</v>
      </c>
    </row>
    <row r="91" spans="1:16" x14ac:dyDescent="0.35">
      <c r="A91" s="90">
        <v>71</v>
      </c>
      <c r="B91" s="89" t="str">
        <f>IF(ISBLANK(Layout!B73), "", Layout!B73)</f>
        <v/>
      </c>
      <c r="C91" s="88" t="str">
        <f>IF(ISBLANK(Layout!C73), "", Layout!C73)</f>
        <v/>
      </c>
      <c r="D91" s="87" t="str">
        <f>IF(Layout!D73 &gt;0, $J$12 - E91 - P91, "")</f>
        <v/>
      </c>
      <c r="E91" s="86">
        <f>IFERROR(Layout!D73*SUM($D$12:$D$17), "")</f>
        <v>0</v>
      </c>
      <c r="F91" s="86" t="str">
        <f>IF(ISBLANK(Layout!E73),"",Layout!E73*$J$12/Stocks!$E$3*Layout!$D73)</f>
        <v/>
      </c>
      <c r="G91" s="86" t="str">
        <f>IF(ISBLANK(Layout!F73),"",Layout!F73*$J$12/Stocks!$E$4*Layout!$D73)</f>
        <v/>
      </c>
      <c r="H91" s="86" t="str">
        <f>IF(ISBLANK(Layout!G73),"",Layout!G73*$J$12/Stocks!$E$5*Layout!$D73)</f>
        <v/>
      </c>
      <c r="I91" s="86" t="str">
        <f>IF(ISBLANK(Layout!H73),"",Layout!H73*$J$12/Stocks!$E$6*Layout!$D73)</f>
        <v/>
      </c>
      <c r="J91" s="86" t="str">
        <f>IF(ISBLANK(Layout!I73),"",Layout!I73*$J$12/Stocks!$E$7*Layout!$D73)</f>
        <v/>
      </c>
      <c r="K91" s="86" t="str">
        <f>IF(ISBLANK(Layout!J73),"",Layout!J73*$J$12/Stocks!$E$8*Layout!$D73)</f>
        <v/>
      </c>
      <c r="L91" s="86" t="str">
        <f>IF(ISBLANK(Layout!K73),"",Layout!K73*$J$12/Stocks!$E$9*Layout!$D73)</f>
        <v/>
      </c>
      <c r="M91" s="86" t="str">
        <f>IF(ISBLANK(Layout!L73),"",Layout!L73*$J$12/Stocks!$E$10*Layout!$D73)</f>
        <v/>
      </c>
      <c r="N91" s="86" t="str">
        <f>IF(ISBLANK(Layout!M73),"",Layout!M73*$J$12/Stocks!$E$11*Layout!$D73)</f>
        <v/>
      </c>
      <c r="O91" s="86" t="str">
        <f>IF(ISBLANK(Layout!N73),"",Layout!N73*$J$12/Stocks!$E$12*Layout!$D73)</f>
        <v/>
      </c>
      <c r="P91" s="85">
        <f t="shared" si="3"/>
        <v>0</v>
      </c>
    </row>
    <row r="92" spans="1:16" x14ac:dyDescent="0.35">
      <c r="A92" s="103">
        <v>72</v>
      </c>
      <c r="B92" s="102" t="str">
        <f>IF(ISBLANK(Layout!B74), "", Layout!B74)</f>
        <v/>
      </c>
      <c r="C92" s="101" t="str">
        <f>IF(ISBLANK(Layout!C74), "", Layout!C74)</f>
        <v/>
      </c>
      <c r="D92" s="100" t="str">
        <f>IF(Layout!D74 &gt;0, $J$12 - E92 - P92, "")</f>
        <v/>
      </c>
      <c r="E92" s="99">
        <f>IFERROR(Layout!D74*SUM($D$12:$D$17), "")</f>
        <v>0</v>
      </c>
      <c r="F92" s="98" t="str">
        <f>IF(ISBLANK(Layout!E74),"",Layout!E74*$J$12/Stocks!$E$3*Layout!$D74)</f>
        <v/>
      </c>
      <c r="G92" s="98" t="str">
        <f>IF(ISBLANK(Layout!F74),"",Layout!F74*$J$12/Stocks!$E$4*Layout!$D74)</f>
        <v/>
      </c>
      <c r="H92" s="98" t="str">
        <f>IF(ISBLANK(Layout!G74),"",Layout!G74*$J$12/Stocks!$E$5*Layout!$D74)</f>
        <v/>
      </c>
      <c r="I92" s="98" t="str">
        <f>IF(ISBLANK(Layout!H74),"",Layout!H74*$J$12/Stocks!$E$6*Layout!$D74)</f>
        <v/>
      </c>
      <c r="J92" s="98" t="str">
        <f>IF(ISBLANK(Layout!I74),"",Layout!I74*$J$12/Stocks!$E$7*Layout!$D74)</f>
        <v/>
      </c>
      <c r="K92" s="98" t="str">
        <f>IF(ISBLANK(Layout!J74),"",Layout!J74*$J$12/Stocks!$E$8*Layout!$D74)</f>
        <v/>
      </c>
      <c r="L92" s="98" t="str">
        <f>IF(ISBLANK(Layout!K74),"",Layout!K74*$J$12/Stocks!$E$9*Layout!$D74)</f>
        <v/>
      </c>
      <c r="M92" s="98" t="str">
        <f>IF(ISBLANK(Layout!L74),"",Layout!L74*$J$12/Stocks!$E$10*Layout!$D74)</f>
        <v/>
      </c>
      <c r="N92" s="98" t="str">
        <f>IF(ISBLANK(Layout!M74),"",Layout!M74*$J$12/Stocks!$E$11*Layout!$D74)</f>
        <v/>
      </c>
      <c r="O92" s="98" t="str">
        <f>IF(ISBLANK(Layout!N74),"",Layout!N74*$J$12/Stocks!$E$12*Layout!$D74)</f>
        <v/>
      </c>
      <c r="P92" s="97">
        <f t="shared" ref="P92:P155" si="4">SUM(F92:O92)</f>
        <v>0</v>
      </c>
    </row>
    <row r="93" spans="1:16" x14ac:dyDescent="0.35">
      <c r="A93" s="96">
        <v>73</v>
      </c>
      <c r="B93" s="95" t="str">
        <f>IF(ISBLANK(Layout!B75), "", Layout!B75)</f>
        <v/>
      </c>
      <c r="C93" s="94" t="str">
        <f>IF(ISBLANK(Layout!C75), "", Layout!C75)</f>
        <v/>
      </c>
      <c r="D93" s="93" t="str">
        <f>IF(Layout!D75 &gt;0, $J$12 - E93 - P93, "")</f>
        <v/>
      </c>
      <c r="E93" s="92">
        <f>IFERROR(Layout!D75*SUM($D$12:$D$17), "")</f>
        <v>0</v>
      </c>
      <c r="F93" s="92" t="str">
        <f>IF(ISBLANK(Layout!E75),"",Layout!E75*$J$12/Stocks!$E$3*Layout!$D75)</f>
        <v/>
      </c>
      <c r="G93" s="92" t="str">
        <f>IF(ISBLANK(Layout!F75),"",Layout!F75*$J$12/Stocks!$E$4*Layout!$D75)</f>
        <v/>
      </c>
      <c r="H93" s="92" t="str">
        <f>IF(ISBLANK(Layout!G75),"",Layout!G75*$J$12/Stocks!$E$5*Layout!$D75)</f>
        <v/>
      </c>
      <c r="I93" s="92" t="str">
        <f>IF(ISBLANK(Layout!H75),"",Layout!H75*$J$12/Stocks!$E$6*Layout!$D75)</f>
        <v/>
      </c>
      <c r="J93" s="92" t="str">
        <f>IF(ISBLANK(Layout!I75),"",Layout!I75*$J$12/Stocks!$E$7*Layout!$D75)</f>
        <v/>
      </c>
      <c r="K93" s="92" t="str">
        <f>IF(ISBLANK(Layout!J75),"",Layout!J75*$J$12/Stocks!$E$8*Layout!$D75)</f>
        <v/>
      </c>
      <c r="L93" s="92" t="str">
        <f>IF(ISBLANK(Layout!K75),"",Layout!K75*$J$12/Stocks!$E$9*Layout!$D75)</f>
        <v/>
      </c>
      <c r="M93" s="92" t="str">
        <f>IF(ISBLANK(Layout!L75),"",Layout!L75*$J$12/Stocks!$E$10*Layout!$D75)</f>
        <v/>
      </c>
      <c r="N93" s="92" t="str">
        <f>IF(ISBLANK(Layout!M75),"",Layout!M75*$J$12/Stocks!$E$11*Layout!$D75)</f>
        <v/>
      </c>
      <c r="O93" s="92" t="str">
        <f>IF(ISBLANK(Layout!N75),"",Layout!N75*$J$12/Stocks!$E$12*Layout!$D75)</f>
        <v/>
      </c>
      <c r="P93" s="91">
        <f t="shared" si="4"/>
        <v>0</v>
      </c>
    </row>
    <row r="94" spans="1:16" x14ac:dyDescent="0.35">
      <c r="A94" s="96">
        <v>74</v>
      </c>
      <c r="B94" s="95" t="str">
        <f>IF(ISBLANK(Layout!B76), "", Layout!B76)</f>
        <v/>
      </c>
      <c r="C94" s="94" t="str">
        <f>IF(ISBLANK(Layout!C76), "", Layout!C76)</f>
        <v/>
      </c>
      <c r="D94" s="93" t="str">
        <f>IF(Layout!D76 &gt;0, $J$12 - E94 - P94, "")</f>
        <v/>
      </c>
      <c r="E94" s="92">
        <f>IFERROR(Layout!D76*SUM($D$12:$D$17), "")</f>
        <v>0</v>
      </c>
      <c r="F94" s="92" t="str">
        <f>IF(ISBLANK(Layout!E76),"",Layout!E76*$J$12/Stocks!$E$3*Layout!$D76)</f>
        <v/>
      </c>
      <c r="G94" s="92" t="str">
        <f>IF(ISBLANK(Layout!F76),"",Layout!F76*$J$12/Stocks!$E$4*Layout!$D76)</f>
        <v/>
      </c>
      <c r="H94" s="92" t="str">
        <f>IF(ISBLANK(Layout!G76),"",Layout!G76*$J$12/Stocks!$E$5*Layout!$D76)</f>
        <v/>
      </c>
      <c r="I94" s="92" t="str">
        <f>IF(ISBLANK(Layout!H76),"",Layout!H76*$J$12/Stocks!$E$6*Layout!$D76)</f>
        <v/>
      </c>
      <c r="J94" s="92" t="str">
        <f>IF(ISBLANK(Layout!I76),"",Layout!I76*$J$12/Stocks!$E$7*Layout!$D76)</f>
        <v/>
      </c>
      <c r="K94" s="92" t="str">
        <f>IF(ISBLANK(Layout!J76),"",Layout!J76*$J$12/Stocks!$E$8*Layout!$D76)</f>
        <v/>
      </c>
      <c r="L94" s="92" t="str">
        <f>IF(ISBLANK(Layout!K76),"",Layout!K76*$J$12/Stocks!$E$9*Layout!$D76)</f>
        <v/>
      </c>
      <c r="M94" s="92" t="str">
        <f>IF(ISBLANK(Layout!L76),"",Layout!L76*$J$12/Stocks!$E$10*Layout!$D76)</f>
        <v/>
      </c>
      <c r="N94" s="92" t="str">
        <f>IF(ISBLANK(Layout!M76),"",Layout!M76*$J$12/Stocks!$E$11*Layout!$D76)</f>
        <v/>
      </c>
      <c r="O94" s="92" t="str">
        <f>IF(ISBLANK(Layout!N76),"",Layout!N76*$J$12/Stocks!$E$12*Layout!$D76)</f>
        <v/>
      </c>
      <c r="P94" s="91">
        <f t="shared" si="4"/>
        <v>0</v>
      </c>
    </row>
    <row r="95" spans="1:16" x14ac:dyDescent="0.35">
      <c r="A95" s="96">
        <v>75</v>
      </c>
      <c r="B95" s="95" t="str">
        <f>IF(ISBLANK(Layout!B77), "", Layout!B77)</f>
        <v/>
      </c>
      <c r="C95" s="94" t="str">
        <f>IF(ISBLANK(Layout!C77), "", Layout!C77)</f>
        <v/>
      </c>
      <c r="D95" s="93" t="str">
        <f>IF(Layout!D77 &gt;0, $J$12 - E95 - P95, "")</f>
        <v/>
      </c>
      <c r="E95" s="92">
        <f>IFERROR(Layout!D77*SUM($D$12:$D$17), "")</f>
        <v>0</v>
      </c>
      <c r="F95" s="92" t="str">
        <f>IF(ISBLANK(Layout!E77),"",Layout!E77*$J$12/Stocks!$E$3*Layout!$D77)</f>
        <v/>
      </c>
      <c r="G95" s="92" t="str">
        <f>IF(ISBLANK(Layout!F77),"",Layout!F77*$J$12/Stocks!$E$4*Layout!$D77)</f>
        <v/>
      </c>
      <c r="H95" s="92" t="str">
        <f>IF(ISBLANK(Layout!G77),"",Layout!G77*$J$12/Stocks!$E$5*Layout!$D77)</f>
        <v/>
      </c>
      <c r="I95" s="92" t="str">
        <f>IF(ISBLANK(Layout!H77),"",Layout!H77*$J$12/Stocks!$E$6*Layout!$D77)</f>
        <v/>
      </c>
      <c r="J95" s="92" t="str">
        <f>IF(ISBLANK(Layout!I77),"",Layout!I77*$J$12/Stocks!$E$7*Layout!$D77)</f>
        <v/>
      </c>
      <c r="K95" s="92" t="str">
        <f>IF(ISBLANK(Layout!J77),"",Layout!J77*$J$12/Stocks!$E$8*Layout!$D77)</f>
        <v/>
      </c>
      <c r="L95" s="92" t="str">
        <f>IF(ISBLANK(Layout!K77),"",Layout!K77*$J$12/Stocks!$E$9*Layout!$D77)</f>
        <v/>
      </c>
      <c r="M95" s="92" t="str">
        <f>IF(ISBLANK(Layout!L77),"",Layout!L77*$J$12/Stocks!$E$10*Layout!$D77)</f>
        <v/>
      </c>
      <c r="N95" s="92" t="str">
        <f>IF(ISBLANK(Layout!M77),"",Layout!M77*$J$12/Stocks!$E$11*Layout!$D77)</f>
        <v/>
      </c>
      <c r="O95" s="92" t="str">
        <f>IF(ISBLANK(Layout!N77),"",Layout!N77*$J$12/Stocks!$E$12*Layout!$D77)</f>
        <v/>
      </c>
      <c r="P95" s="91">
        <f t="shared" si="4"/>
        <v>0</v>
      </c>
    </row>
    <row r="96" spans="1:16" x14ac:dyDescent="0.35">
      <c r="A96" s="96">
        <v>76</v>
      </c>
      <c r="B96" s="95" t="str">
        <f>IF(ISBLANK(Layout!B78), "", Layout!B78)</f>
        <v/>
      </c>
      <c r="C96" s="94" t="str">
        <f>IF(ISBLANK(Layout!C78), "", Layout!C78)</f>
        <v/>
      </c>
      <c r="D96" s="93" t="str">
        <f>IF(Layout!D78 &gt;0, $J$12 - E96 - P96, "")</f>
        <v/>
      </c>
      <c r="E96" s="92">
        <f>IFERROR(Layout!D78*SUM($D$12:$D$17), "")</f>
        <v>0</v>
      </c>
      <c r="F96" s="92" t="str">
        <f>IF(ISBLANK(Layout!E78),"",Layout!E78*$J$12/Stocks!$E$3*Layout!$D78)</f>
        <v/>
      </c>
      <c r="G96" s="92" t="str">
        <f>IF(ISBLANK(Layout!F78),"",Layout!F78*$J$12/Stocks!$E$4*Layout!$D78)</f>
        <v/>
      </c>
      <c r="H96" s="92" t="str">
        <f>IF(ISBLANK(Layout!G78),"",Layout!G78*$J$12/Stocks!$E$5*Layout!$D78)</f>
        <v/>
      </c>
      <c r="I96" s="92" t="str">
        <f>IF(ISBLANK(Layout!H78),"",Layout!H78*$J$12/Stocks!$E$6*Layout!$D78)</f>
        <v/>
      </c>
      <c r="J96" s="92" t="str">
        <f>IF(ISBLANK(Layout!I78),"",Layout!I78*$J$12/Stocks!$E$7*Layout!$D78)</f>
        <v/>
      </c>
      <c r="K96" s="92" t="str">
        <f>IF(ISBLANK(Layout!J78),"",Layout!J78*$J$12/Stocks!$E$8*Layout!$D78)</f>
        <v/>
      </c>
      <c r="L96" s="92" t="str">
        <f>IF(ISBLANK(Layout!K78),"",Layout!K78*$J$12/Stocks!$E$9*Layout!$D78)</f>
        <v/>
      </c>
      <c r="M96" s="92" t="str">
        <f>IF(ISBLANK(Layout!L78),"",Layout!L78*$J$12/Stocks!$E$10*Layout!$D78)</f>
        <v/>
      </c>
      <c r="N96" s="92" t="str">
        <f>IF(ISBLANK(Layout!M78),"",Layout!M78*$J$12/Stocks!$E$11*Layout!$D78)</f>
        <v/>
      </c>
      <c r="O96" s="92" t="str">
        <f>IF(ISBLANK(Layout!N78),"",Layout!N78*$J$12/Stocks!$E$12*Layout!$D78)</f>
        <v/>
      </c>
      <c r="P96" s="91">
        <f t="shared" si="4"/>
        <v>0</v>
      </c>
    </row>
    <row r="97" spans="1:16" x14ac:dyDescent="0.35">
      <c r="A97" s="96">
        <v>77</v>
      </c>
      <c r="B97" s="95" t="str">
        <f>IF(ISBLANK(Layout!B79), "", Layout!B79)</f>
        <v/>
      </c>
      <c r="C97" s="94" t="str">
        <f>IF(ISBLANK(Layout!C79), "", Layout!C79)</f>
        <v/>
      </c>
      <c r="D97" s="93" t="str">
        <f>IF(Layout!D79 &gt;0, $J$12 - E97 - P97, "")</f>
        <v/>
      </c>
      <c r="E97" s="92">
        <f>IFERROR(Layout!D79*SUM($D$12:$D$17), "")</f>
        <v>0</v>
      </c>
      <c r="F97" s="92" t="str">
        <f>IF(ISBLANK(Layout!E79),"",Layout!E79*$J$12/Stocks!$E$3*Layout!$D79)</f>
        <v/>
      </c>
      <c r="G97" s="92" t="str">
        <f>IF(ISBLANK(Layout!F79),"",Layout!F79*$J$12/Stocks!$E$4*Layout!$D79)</f>
        <v/>
      </c>
      <c r="H97" s="92" t="str">
        <f>IF(ISBLANK(Layout!G79),"",Layout!G79*$J$12/Stocks!$E$5*Layout!$D79)</f>
        <v/>
      </c>
      <c r="I97" s="92" t="str">
        <f>IF(ISBLANK(Layout!H79),"",Layout!H79*$J$12/Stocks!$E$6*Layout!$D79)</f>
        <v/>
      </c>
      <c r="J97" s="92" t="str">
        <f>IF(ISBLANK(Layout!I79),"",Layout!I79*$J$12/Stocks!$E$7*Layout!$D79)</f>
        <v/>
      </c>
      <c r="K97" s="92" t="str">
        <f>IF(ISBLANK(Layout!J79),"",Layout!J79*$J$12/Stocks!$E$8*Layout!$D79)</f>
        <v/>
      </c>
      <c r="L97" s="92" t="str">
        <f>IF(ISBLANK(Layout!K79),"",Layout!K79*$J$12/Stocks!$E$9*Layout!$D79)</f>
        <v/>
      </c>
      <c r="M97" s="92" t="str">
        <f>IF(ISBLANK(Layout!L79),"",Layout!L79*$J$12/Stocks!$E$10*Layout!$D79)</f>
        <v/>
      </c>
      <c r="N97" s="92" t="str">
        <f>IF(ISBLANK(Layout!M79),"",Layout!M79*$J$12/Stocks!$E$11*Layout!$D79)</f>
        <v/>
      </c>
      <c r="O97" s="92" t="str">
        <f>IF(ISBLANK(Layout!N79),"",Layout!N79*$J$12/Stocks!$E$12*Layout!$D79)</f>
        <v/>
      </c>
      <c r="P97" s="91">
        <f t="shared" si="4"/>
        <v>0</v>
      </c>
    </row>
    <row r="98" spans="1:16" x14ac:dyDescent="0.35">
      <c r="A98" s="96">
        <v>78</v>
      </c>
      <c r="B98" s="95" t="str">
        <f>IF(ISBLANK(Layout!B80), "", Layout!B80)</f>
        <v/>
      </c>
      <c r="C98" s="94" t="str">
        <f>IF(ISBLANK(Layout!C80), "", Layout!C80)</f>
        <v/>
      </c>
      <c r="D98" s="93" t="str">
        <f>IF(Layout!D80 &gt;0, $J$12 - E98 - P98, "")</f>
        <v/>
      </c>
      <c r="E98" s="92">
        <f>IFERROR(Layout!D80*SUM($D$12:$D$17), "")</f>
        <v>0</v>
      </c>
      <c r="F98" s="92" t="str">
        <f>IF(ISBLANK(Layout!E80),"",Layout!E80*$J$12/Stocks!$E$3*Layout!$D80)</f>
        <v/>
      </c>
      <c r="G98" s="92" t="str">
        <f>IF(ISBLANK(Layout!F80),"",Layout!F80*$J$12/Stocks!$E$4*Layout!$D80)</f>
        <v/>
      </c>
      <c r="H98" s="92" t="str">
        <f>IF(ISBLANK(Layout!G80),"",Layout!G80*$J$12/Stocks!$E$5*Layout!$D80)</f>
        <v/>
      </c>
      <c r="I98" s="92" t="str">
        <f>IF(ISBLANK(Layout!H80),"",Layout!H80*$J$12/Stocks!$E$6*Layout!$D80)</f>
        <v/>
      </c>
      <c r="J98" s="92" t="str">
        <f>IF(ISBLANK(Layout!I80),"",Layout!I80*$J$12/Stocks!$E$7*Layout!$D80)</f>
        <v/>
      </c>
      <c r="K98" s="92" t="str">
        <f>IF(ISBLANK(Layout!J80),"",Layout!J80*$J$12/Stocks!$E$8*Layout!$D80)</f>
        <v/>
      </c>
      <c r="L98" s="92" t="str">
        <f>IF(ISBLANK(Layout!K80),"",Layout!K80*$J$12/Stocks!$E$9*Layout!$D80)</f>
        <v/>
      </c>
      <c r="M98" s="92" t="str">
        <f>IF(ISBLANK(Layout!L80),"",Layout!L80*$J$12/Stocks!$E$10*Layout!$D80)</f>
        <v/>
      </c>
      <c r="N98" s="92" t="str">
        <f>IF(ISBLANK(Layout!M80),"",Layout!M80*$J$12/Stocks!$E$11*Layout!$D80)</f>
        <v/>
      </c>
      <c r="O98" s="92" t="str">
        <f>IF(ISBLANK(Layout!N80),"",Layout!N80*$J$12/Stocks!$E$12*Layout!$D80)</f>
        <v/>
      </c>
      <c r="P98" s="91">
        <f t="shared" si="4"/>
        <v>0</v>
      </c>
    </row>
    <row r="99" spans="1:16" x14ac:dyDescent="0.35">
      <c r="A99" s="90">
        <v>79</v>
      </c>
      <c r="B99" s="89" t="str">
        <f>IF(ISBLANK(Layout!B81), "", Layout!B81)</f>
        <v/>
      </c>
      <c r="C99" s="88" t="str">
        <f>IF(ISBLANK(Layout!C81), "", Layout!C81)</f>
        <v/>
      </c>
      <c r="D99" s="87" t="str">
        <f>IF(Layout!D81 &gt;0, $J$12 - E99 - P99, "")</f>
        <v/>
      </c>
      <c r="E99" s="86">
        <f>IFERROR(Layout!D81*SUM($D$12:$D$17), "")</f>
        <v>0</v>
      </c>
      <c r="F99" s="86" t="str">
        <f>IF(ISBLANK(Layout!E81),"",Layout!E81*$J$12/Stocks!$E$3*Layout!$D81)</f>
        <v/>
      </c>
      <c r="G99" s="86" t="str">
        <f>IF(ISBLANK(Layout!F81),"",Layout!F81*$J$12/Stocks!$E$4*Layout!$D81)</f>
        <v/>
      </c>
      <c r="H99" s="86" t="str">
        <f>IF(ISBLANK(Layout!G81),"",Layout!G81*$J$12/Stocks!$E$5*Layout!$D81)</f>
        <v/>
      </c>
      <c r="I99" s="86" t="str">
        <f>IF(ISBLANK(Layout!H81),"",Layout!H81*$J$12/Stocks!$E$6*Layout!$D81)</f>
        <v/>
      </c>
      <c r="J99" s="86" t="str">
        <f>IF(ISBLANK(Layout!I81),"",Layout!I81*$J$12/Stocks!$E$7*Layout!$D81)</f>
        <v/>
      </c>
      <c r="K99" s="86" t="str">
        <f>IF(ISBLANK(Layout!J81),"",Layout!J81*$J$12/Stocks!$E$8*Layout!$D81)</f>
        <v/>
      </c>
      <c r="L99" s="86" t="str">
        <f>IF(ISBLANK(Layout!K81),"",Layout!K81*$J$12/Stocks!$E$9*Layout!$D81)</f>
        <v/>
      </c>
      <c r="M99" s="86" t="str">
        <f>IF(ISBLANK(Layout!L81),"",Layout!L81*$J$12/Stocks!$E$10*Layout!$D81)</f>
        <v/>
      </c>
      <c r="N99" s="86" t="str">
        <f>IF(ISBLANK(Layout!M81),"",Layout!M81*$J$12/Stocks!$E$11*Layout!$D81)</f>
        <v/>
      </c>
      <c r="O99" s="86" t="str">
        <f>IF(ISBLANK(Layout!N81),"",Layout!N81*$J$12/Stocks!$E$12*Layout!$D81)</f>
        <v/>
      </c>
      <c r="P99" s="85">
        <f t="shared" si="4"/>
        <v>0</v>
      </c>
    </row>
    <row r="100" spans="1:16" x14ac:dyDescent="0.35">
      <c r="A100" s="103">
        <v>80</v>
      </c>
      <c r="B100" s="102" t="str">
        <f>IF(ISBLANK(Layout!B82), "", Layout!B82)</f>
        <v/>
      </c>
      <c r="C100" s="101" t="str">
        <f>IF(ISBLANK(Layout!C82), "", Layout!C82)</f>
        <v/>
      </c>
      <c r="D100" s="100" t="str">
        <f>IF(Layout!D82 &gt;0, $J$12 - E100 - P100, "")</f>
        <v/>
      </c>
      <c r="E100" s="99">
        <f>IFERROR(Layout!D82*SUM($D$12:$D$17), "")</f>
        <v>0</v>
      </c>
      <c r="F100" s="98" t="str">
        <f>IF(ISBLANK(Layout!E82),"",Layout!E82*$J$12/Stocks!$E$3*Layout!$D82)</f>
        <v/>
      </c>
      <c r="G100" s="98" t="str">
        <f>IF(ISBLANK(Layout!F82),"",Layout!F82*$J$12/Stocks!$E$4*Layout!$D82)</f>
        <v/>
      </c>
      <c r="H100" s="98" t="str">
        <f>IF(ISBLANK(Layout!G82),"",Layout!G82*$J$12/Stocks!$E$5*Layout!$D82)</f>
        <v/>
      </c>
      <c r="I100" s="98" t="str">
        <f>IF(ISBLANK(Layout!H82),"",Layout!H82*$J$12/Stocks!$E$6*Layout!$D82)</f>
        <v/>
      </c>
      <c r="J100" s="98" t="str">
        <f>IF(ISBLANK(Layout!I82),"",Layout!I82*$J$12/Stocks!$E$7*Layout!$D82)</f>
        <v/>
      </c>
      <c r="K100" s="98" t="str">
        <f>IF(ISBLANK(Layout!J82),"",Layout!J82*$J$12/Stocks!$E$8*Layout!$D82)</f>
        <v/>
      </c>
      <c r="L100" s="98" t="str">
        <f>IF(ISBLANK(Layout!K82),"",Layout!K82*$J$12/Stocks!$E$9*Layout!$D82)</f>
        <v/>
      </c>
      <c r="M100" s="98" t="str">
        <f>IF(ISBLANK(Layout!L82),"",Layout!L82*$J$12/Stocks!$E$10*Layout!$D82)</f>
        <v/>
      </c>
      <c r="N100" s="98" t="str">
        <f>IF(ISBLANK(Layout!M82),"",Layout!M82*$J$12/Stocks!$E$11*Layout!$D82)</f>
        <v/>
      </c>
      <c r="O100" s="98" t="str">
        <f>IF(ISBLANK(Layout!N82),"",Layout!N82*$J$12/Stocks!$E$12*Layout!$D82)</f>
        <v/>
      </c>
      <c r="P100" s="97">
        <f t="shared" si="4"/>
        <v>0</v>
      </c>
    </row>
    <row r="101" spans="1:16" x14ac:dyDescent="0.35">
      <c r="A101" s="96">
        <v>81</v>
      </c>
      <c r="B101" s="95" t="str">
        <f>IF(ISBLANK(Layout!B83), "", Layout!B83)</f>
        <v/>
      </c>
      <c r="C101" s="94" t="str">
        <f>IF(ISBLANK(Layout!C83), "", Layout!C83)</f>
        <v/>
      </c>
      <c r="D101" s="93" t="str">
        <f>IF(Layout!D83 &gt;0, $J$12 - E101 - P101, "")</f>
        <v/>
      </c>
      <c r="E101" s="92">
        <f>IFERROR(Layout!D83*SUM($D$12:$D$17), "")</f>
        <v>0</v>
      </c>
      <c r="F101" s="92" t="str">
        <f>IF(ISBLANK(Layout!E83),"",Layout!E83*$J$12/Stocks!$E$3*Layout!$D83)</f>
        <v/>
      </c>
      <c r="G101" s="92" t="str">
        <f>IF(ISBLANK(Layout!F83),"",Layout!F83*$J$12/Stocks!$E$4*Layout!$D83)</f>
        <v/>
      </c>
      <c r="H101" s="92" t="str">
        <f>IF(ISBLANK(Layout!G83),"",Layout!G83*$J$12/Stocks!$E$5*Layout!$D83)</f>
        <v/>
      </c>
      <c r="I101" s="92" t="str">
        <f>IF(ISBLANK(Layout!H83),"",Layout!H83*$J$12/Stocks!$E$6*Layout!$D83)</f>
        <v/>
      </c>
      <c r="J101" s="92" t="str">
        <f>IF(ISBLANK(Layout!I83),"",Layout!I83*$J$12/Stocks!$E$7*Layout!$D83)</f>
        <v/>
      </c>
      <c r="K101" s="92" t="str">
        <f>IF(ISBLANK(Layout!J83),"",Layout!J83*$J$12/Stocks!$E$8*Layout!$D83)</f>
        <v/>
      </c>
      <c r="L101" s="92" t="str">
        <f>IF(ISBLANK(Layout!K83),"",Layout!K83*$J$12/Stocks!$E$9*Layout!$D83)</f>
        <v/>
      </c>
      <c r="M101" s="92" t="str">
        <f>IF(ISBLANK(Layout!L83),"",Layout!L83*$J$12/Stocks!$E$10*Layout!$D83)</f>
        <v/>
      </c>
      <c r="N101" s="92" t="str">
        <f>IF(ISBLANK(Layout!M83),"",Layout!M83*$J$12/Stocks!$E$11*Layout!$D83)</f>
        <v/>
      </c>
      <c r="O101" s="92" t="str">
        <f>IF(ISBLANK(Layout!N83),"",Layout!N83*$J$12/Stocks!$E$12*Layout!$D83)</f>
        <v/>
      </c>
      <c r="P101" s="91">
        <f t="shared" si="4"/>
        <v>0</v>
      </c>
    </row>
    <row r="102" spans="1:16" x14ac:dyDescent="0.35">
      <c r="A102" s="96">
        <v>82</v>
      </c>
      <c r="B102" s="95" t="str">
        <f>IF(ISBLANK(Layout!B84), "", Layout!B84)</f>
        <v/>
      </c>
      <c r="C102" s="94" t="str">
        <f>IF(ISBLANK(Layout!C84), "", Layout!C84)</f>
        <v/>
      </c>
      <c r="D102" s="93" t="str">
        <f>IF(Layout!D84 &gt;0, $J$12 - E102 - P102, "")</f>
        <v/>
      </c>
      <c r="E102" s="92">
        <f>IFERROR(Layout!D84*SUM($D$12:$D$17), "")</f>
        <v>0</v>
      </c>
      <c r="F102" s="92" t="str">
        <f>IF(ISBLANK(Layout!E84),"",Layout!E84*$J$12/Stocks!$E$3*Layout!$D84)</f>
        <v/>
      </c>
      <c r="G102" s="92" t="str">
        <f>IF(ISBLANK(Layout!F84),"",Layout!F84*$J$12/Stocks!$E$4*Layout!$D84)</f>
        <v/>
      </c>
      <c r="H102" s="92" t="str">
        <f>IF(ISBLANK(Layout!G84),"",Layout!G84*$J$12/Stocks!$E$5*Layout!$D84)</f>
        <v/>
      </c>
      <c r="I102" s="92" t="str">
        <f>IF(ISBLANK(Layout!H84),"",Layout!H84*$J$12/Stocks!$E$6*Layout!$D84)</f>
        <v/>
      </c>
      <c r="J102" s="92" t="str">
        <f>IF(ISBLANK(Layout!I84),"",Layout!I84*$J$12/Stocks!$E$7*Layout!$D84)</f>
        <v/>
      </c>
      <c r="K102" s="92" t="str">
        <f>IF(ISBLANK(Layout!J84),"",Layout!J84*$J$12/Stocks!$E$8*Layout!$D84)</f>
        <v/>
      </c>
      <c r="L102" s="92" t="str">
        <f>IF(ISBLANK(Layout!K84),"",Layout!K84*$J$12/Stocks!$E$9*Layout!$D84)</f>
        <v/>
      </c>
      <c r="M102" s="92" t="str">
        <f>IF(ISBLANK(Layout!L84),"",Layout!L84*$J$12/Stocks!$E$10*Layout!$D84)</f>
        <v/>
      </c>
      <c r="N102" s="92" t="str">
        <f>IF(ISBLANK(Layout!M84),"",Layout!M84*$J$12/Stocks!$E$11*Layout!$D84)</f>
        <v/>
      </c>
      <c r="O102" s="92" t="str">
        <f>IF(ISBLANK(Layout!N84),"",Layout!N84*$J$12/Stocks!$E$12*Layout!$D84)</f>
        <v/>
      </c>
      <c r="P102" s="91">
        <f t="shared" si="4"/>
        <v>0</v>
      </c>
    </row>
    <row r="103" spans="1:16" x14ac:dyDescent="0.35">
      <c r="A103" s="96">
        <v>83</v>
      </c>
      <c r="B103" s="95" t="str">
        <f>IF(ISBLANK(Layout!B85), "", Layout!B85)</f>
        <v/>
      </c>
      <c r="C103" s="94" t="str">
        <f>IF(ISBLANK(Layout!C85), "", Layout!C85)</f>
        <v/>
      </c>
      <c r="D103" s="93" t="str">
        <f>IF(Layout!D85 &gt;0, $J$12 - E103 - P103, "")</f>
        <v/>
      </c>
      <c r="E103" s="92">
        <f>IFERROR(Layout!D85*SUM($D$12:$D$17), "")</f>
        <v>0</v>
      </c>
      <c r="F103" s="92" t="str">
        <f>IF(ISBLANK(Layout!E85),"",Layout!E85*$J$12/Stocks!$E$3*Layout!$D85)</f>
        <v/>
      </c>
      <c r="G103" s="92" t="str">
        <f>IF(ISBLANK(Layout!F85),"",Layout!F85*$J$12/Stocks!$E$4*Layout!$D85)</f>
        <v/>
      </c>
      <c r="H103" s="92" t="str">
        <f>IF(ISBLANK(Layout!G85),"",Layout!G85*$J$12/Stocks!$E$5*Layout!$D85)</f>
        <v/>
      </c>
      <c r="I103" s="92" t="str">
        <f>IF(ISBLANK(Layout!H85),"",Layout!H85*$J$12/Stocks!$E$6*Layout!$D85)</f>
        <v/>
      </c>
      <c r="J103" s="92" t="str">
        <f>IF(ISBLANK(Layout!I85),"",Layout!I85*$J$12/Stocks!$E$7*Layout!$D85)</f>
        <v/>
      </c>
      <c r="K103" s="92" t="str">
        <f>IF(ISBLANK(Layout!J85),"",Layout!J85*$J$12/Stocks!$E$8*Layout!$D85)</f>
        <v/>
      </c>
      <c r="L103" s="92" t="str">
        <f>IF(ISBLANK(Layout!K85),"",Layout!K85*$J$12/Stocks!$E$9*Layout!$D85)</f>
        <v/>
      </c>
      <c r="M103" s="92" t="str">
        <f>IF(ISBLANK(Layout!L85),"",Layout!L85*$J$12/Stocks!$E$10*Layout!$D85)</f>
        <v/>
      </c>
      <c r="N103" s="92" t="str">
        <f>IF(ISBLANK(Layout!M85),"",Layout!M85*$J$12/Stocks!$E$11*Layout!$D85)</f>
        <v/>
      </c>
      <c r="O103" s="92" t="str">
        <f>IF(ISBLANK(Layout!N85),"",Layout!N85*$J$12/Stocks!$E$12*Layout!$D85)</f>
        <v/>
      </c>
      <c r="P103" s="91">
        <f t="shared" si="4"/>
        <v>0</v>
      </c>
    </row>
    <row r="104" spans="1:16" x14ac:dyDescent="0.35">
      <c r="A104" s="96">
        <v>84</v>
      </c>
      <c r="B104" s="95" t="str">
        <f>IF(ISBLANK(Layout!B86), "", Layout!B86)</f>
        <v/>
      </c>
      <c r="C104" s="94" t="str">
        <f>IF(ISBLANK(Layout!C86), "", Layout!C86)</f>
        <v/>
      </c>
      <c r="D104" s="93" t="str">
        <f>IF(Layout!D86 &gt;0, $J$12 - E104 - P104, "")</f>
        <v/>
      </c>
      <c r="E104" s="92">
        <f>IFERROR(Layout!D86*SUM($D$12:$D$17), "")</f>
        <v>0</v>
      </c>
      <c r="F104" s="92" t="str">
        <f>IF(ISBLANK(Layout!E86),"",Layout!E86*$J$12/Stocks!$E$3*Layout!$D86)</f>
        <v/>
      </c>
      <c r="G104" s="92" t="str">
        <f>IF(ISBLANK(Layout!F86),"",Layout!F86*$J$12/Stocks!$E$4*Layout!$D86)</f>
        <v/>
      </c>
      <c r="H104" s="92" t="str">
        <f>IF(ISBLANK(Layout!G86),"",Layout!G86*$J$12/Stocks!$E$5*Layout!$D86)</f>
        <v/>
      </c>
      <c r="I104" s="92" t="str">
        <f>IF(ISBLANK(Layout!H86),"",Layout!H86*$J$12/Stocks!$E$6*Layout!$D86)</f>
        <v/>
      </c>
      <c r="J104" s="92" t="str">
        <f>IF(ISBLANK(Layout!I86),"",Layout!I86*$J$12/Stocks!$E$7*Layout!$D86)</f>
        <v/>
      </c>
      <c r="K104" s="92" t="str">
        <f>IF(ISBLANK(Layout!J86),"",Layout!J86*$J$12/Stocks!$E$8*Layout!$D86)</f>
        <v/>
      </c>
      <c r="L104" s="92" t="str">
        <f>IF(ISBLANK(Layout!K86),"",Layout!K86*$J$12/Stocks!$E$9*Layout!$D86)</f>
        <v/>
      </c>
      <c r="M104" s="92" t="str">
        <f>IF(ISBLANK(Layout!L86),"",Layout!L86*$J$12/Stocks!$E$10*Layout!$D86)</f>
        <v/>
      </c>
      <c r="N104" s="92" t="str">
        <f>IF(ISBLANK(Layout!M86),"",Layout!M86*$J$12/Stocks!$E$11*Layout!$D86)</f>
        <v/>
      </c>
      <c r="O104" s="92" t="str">
        <f>IF(ISBLANK(Layout!N86),"",Layout!N86*$J$12/Stocks!$E$12*Layout!$D86)</f>
        <v/>
      </c>
      <c r="P104" s="91">
        <f t="shared" si="4"/>
        <v>0</v>
      </c>
    </row>
    <row r="105" spans="1:16" x14ac:dyDescent="0.35">
      <c r="A105" s="96">
        <f t="shared" ref="A105:A168" si="5">A104+1</f>
        <v>85</v>
      </c>
      <c r="B105" s="95" t="str">
        <f>IF(ISBLANK(Layout!B87), "", Layout!B87)</f>
        <v/>
      </c>
      <c r="C105" s="94" t="str">
        <f>IF(ISBLANK(Layout!C87), "", Layout!C87)</f>
        <v/>
      </c>
      <c r="D105" s="93" t="str">
        <f>IF(Layout!D87 &gt;0, $J$12 - E105 - P105, "")</f>
        <v/>
      </c>
      <c r="E105" s="92">
        <f>IFERROR(Layout!D87*SUM($D$12:$D$17), "")</f>
        <v>0</v>
      </c>
      <c r="F105" s="92" t="str">
        <f>IF(ISBLANK(Layout!E87),"",Layout!E87*$J$12/Stocks!$E$3*Layout!$D87)</f>
        <v/>
      </c>
      <c r="G105" s="92" t="str">
        <f>IF(ISBLANK(Layout!F87),"",Layout!F87*$J$12/Stocks!$E$4*Layout!$D87)</f>
        <v/>
      </c>
      <c r="H105" s="92" t="str">
        <f>IF(ISBLANK(Layout!G87),"",Layout!G87*$J$12/Stocks!$E$5*Layout!$D87)</f>
        <v/>
      </c>
      <c r="I105" s="92" t="str">
        <f>IF(ISBLANK(Layout!H87),"",Layout!H87*$J$12/Stocks!$E$6*Layout!$D87)</f>
        <v/>
      </c>
      <c r="J105" s="92" t="str">
        <f>IF(ISBLANK(Layout!I87),"",Layout!I87*$J$12/Stocks!$E$7*Layout!$D87)</f>
        <v/>
      </c>
      <c r="K105" s="92" t="str">
        <f>IF(ISBLANK(Layout!J87),"",Layout!J87*$J$12/Stocks!$E$8*Layout!$D87)</f>
        <v/>
      </c>
      <c r="L105" s="92" t="str">
        <f>IF(ISBLANK(Layout!K87),"",Layout!K87*$J$12/Stocks!$E$9*Layout!$D87)</f>
        <v/>
      </c>
      <c r="M105" s="92" t="str">
        <f>IF(ISBLANK(Layout!L87),"",Layout!L87*$J$12/Stocks!$E$10*Layout!$D87)</f>
        <v/>
      </c>
      <c r="N105" s="92" t="str">
        <f>IF(ISBLANK(Layout!M87),"",Layout!M87*$J$12/Stocks!$E$11*Layout!$D87)</f>
        <v/>
      </c>
      <c r="O105" s="92" t="str">
        <f>IF(ISBLANK(Layout!N87),"",Layout!N87*$J$12/Stocks!$E$12*Layout!$D87)</f>
        <v/>
      </c>
      <c r="P105" s="91">
        <f t="shared" si="4"/>
        <v>0</v>
      </c>
    </row>
    <row r="106" spans="1:16" x14ac:dyDescent="0.35">
      <c r="A106" s="96">
        <f t="shared" si="5"/>
        <v>86</v>
      </c>
      <c r="B106" s="95" t="str">
        <f>IF(ISBLANK(Layout!B88), "", Layout!B88)</f>
        <v/>
      </c>
      <c r="C106" s="94" t="str">
        <f>IF(ISBLANK(Layout!C88), "", Layout!C88)</f>
        <v/>
      </c>
      <c r="D106" s="93" t="str">
        <f>IF(Layout!D88 &gt;0, $J$12 - E106 - P106, "")</f>
        <v/>
      </c>
      <c r="E106" s="92">
        <f>IFERROR(Layout!D88*SUM($D$12:$D$17), "")</f>
        <v>0</v>
      </c>
      <c r="F106" s="92" t="str">
        <f>IF(ISBLANK(Layout!E88),"",Layout!E88*$J$12/Stocks!$E$3*Layout!$D88)</f>
        <v/>
      </c>
      <c r="G106" s="92" t="str">
        <f>IF(ISBLANK(Layout!F88),"",Layout!F88*$J$12/Stocks!$E$4*Layout!$D88)</f>
        <v/>
      </c>
      <c r="H106" s="92" t="str">
        <f>IF(ISBLANK(Layout!G88),"",Layout!G88*$J$12/Stocks!$E$5*Layout!$D88)</f>
        <v/>
      </c>
      <c r="I106" s="92" t="str">
        <f>IF(ISBLANK(Layout!H88),"",Layout!H88*$J$12/Stocks!$E$6*Layout!$D88)</f>
        <v/>
      </c>
      <c r="J106" s="92" t="str">
        <f>IF(ISBLANK(Layout!I88),"",Layout!I88*$J$12/Stocks!$E$7*Layout!$D88)</f>
        <v/>
      </c>
      <c r="K106" s="92" t="str">
        <f>IF(ISBLANK(Layout!J88),"",Layout!J88*$J$12/Stocks!$E$8*Layout!$D88)</f>
        <v/>
      </c>
      <c r="L106" s="92" t="str">
        <f>IF(ISBLANK(Layout!K88),"",Layout!K88*$J$12/Stocks!$E$9*Layout!$D88)</f>
        <v/>
      </c>
      <c r="M106" s="92" t="str">
        <f>IF(ISBLANK(Layout!L88),"",Layout!L88*$J$12/Stocks!$E$10*Layout!$D88)</f>
        <v/>
      </c>
      <c r="N106" s="92" t="str">
        <f>IF(ISBLANK(Layout!M88),"",Layout!M88*$J$12/Stocks!$E$11*Layout!$D88)</f>
        <v/>
      </c>
      <c r="O106" s="92" t="str">
        <f>IF(ISBLANK(Layout!N88),"",Layout!N88*$J$12/Stocks!$E$12*Layout!$D88)</f>
        <v/>
      </c>
      <c r="P106" s="91">
        <f t="shared" si="4"/>
        <v>0</v>
      </c>
    </row>
    <row r="107" spans="1:16" x14ac:dyDescent="0.35">
      <c r="A107" s="90">
        <f t="shared" si="5"/>
        <v>87</v>
      </c>
      <c r="B107" s="89" t="str">
        <f>IF(ISBLANK(Layout!B89), "", Layout!B89)</f>
        <v/>
      </c>
      <c r="C107" s="88" t="str">
        <f>IF(ISBLANK(Layout!C89), "", Layout!C89)</f>
        <v/>
      </c>
      <c r="D107" s="87" t="str">
        <f>IF(Layout!D89 &gt;0, $J$12 - E107 - P107, "")</f>
        <v/>
      </c>
      <c r="E107" s="86">
        <f>IFERROR(Layout!D89*SUM($D$12:$D$17), "")</f>
        <v>0</v>
      </c>
      <c r="F107" s="86" t="str">
        <f>IF(ISBLANK(Layout!E89),"",Layout!E89*$J$12/Stocks!$E$3*Layout!$D89)</f>
        <v/>
      </c>
      <c r="G107" s="86" t="str">
        <f>IF(ISBLANK(Layout!F89),"",Layout!F89*$J$12/Stocks!$E$4*Layout!$D89)</f>
        <v/>
      </c>
      <c r="H107" s="86" t="str">
        <f>IF(ISBLANK(Layout!G89),"",Layout!G89*$J$12/Stocks!$E$5*Layout!$D89)</f>
        <v/>
      </c>
      <c r="I107" s="86" t="str">
        <f>IF(ISBLANK(Layout!H89),"",Layout!H89*$J$12/Stocks!$E$6*Layout!$D89)</f>
        <v/>
      </c>
      <c r="J107" s="86" t="str">
        <f>IF(ISBLANK(Layout!I89),"",Layout!I89*$J$12/Stocks!$E$7*Layout!$D89)</f>
        <v/>
      </c>
      <c r="K107" s="86" t="str">
        <f>IF(ISBLANK(Layout!J89),"",Layout!J89*$J$12/Stocks!$E$8*Layout!$D89)</f>
        <v/>
      </c>
      <c r="L107" s="86" t="str">
        <f>IF(ISBLANK(Layout!K89),"",Layout!K89*$J$12/Stocks!$E$9*Layout!$D89)</f>
        <v/>
      </c>
      <c r="M107" s="86" t="str">
        <f>IF(ISBLANK(Layout!L89),"",Layout!L89*$J$12/Stocks!$E$10*Layout!$D89)</f>
        <v/>
      </c>
      <c r="N107" s="86" t="str">
        <f>IF(ISBLANK(Layout!M89),"",Layout!M89*$J$12/Stocks!$E$11*Layout!$D89)</f>
        <v/>
      </c>
      <c r="O107" s="86" t="str">
        <f>IF(ISBLANK(Layout!N89),"",Layout!N89*$J$12/Stocks!$E$12*Layout!$D89)</f>
        <v/>
      </c>
      <c r="P107" s="85">
        <f t="shared" si="4"/>
        <v>0</v>
      </c>
    </row>
    <row r="108" spans="1:16" x14ac:dyDescent="0.35">
      <c r="A108" s="103">
        <f t="shared" si="5"/>
        <v>88</v>
      </c>
      <c r="B108" s="102" t="str">
        <f>IF(ISBLANK(Layout!B90), "", Layout!B90)</f>
        <v/>
      </c>
      <c r="C108" s="101" t="str">
        <f>IF(ISBLANK(Layout!C90), "", Layout!C90)</f>
        <v/>
      </c>
      <c r="D108" s="100" t="str">
        <f>IF(Layout!D90 &gt;0, $J$12 - E108 - P108, "")</f>
        <v/>
      </c>
      <c r="E108" s="99">
        <f>IFERROR(Layout!D90*SUM($D$12:$D$17), "")</f>
        <v>0</v>
      </c>
      <c r="F108" s="98" t="str">
        <f>IF(ISBLANK(Layout!E90),"",Layout!E90*$J$12/Stocks!$E$3*Layout!$D90)</f>
        <v/>
      </c>
      <c r="G108" s="98" t="str">
        <f>IF(ISBLANK(Layout!F90),"",Layout!F90*$J$12/Stocks!$E$4*Layout!$D90)</f>
        <v/>
      </c>
      <c r="H108" s="98" t="str">
        <f>IF(ISBLANK(Layout!G90),"",Layout!G90*$J$12/Stocks!$E$5*Layout!$D90)</f>
        <v/>
      </c>
      <c r="I108" s="98" t="str">
        <f>IF(ISBLANK(Layout!H90),"",Layout!H90*$J$12/Stocks!$E$6*Layout!$D90)</f>
        <v/>
      </c>
      <c r="J108" s="98" t="str">
        <f>IF(ISBLANK(Layout!I90),"",Layout!I90*$J$12/Stocks!$E$7*Layout!$D90)</f>
        <v/>
      </c>
      <c r="K108" s="98" t="str">
        <f>IF(ISBLANK(Layout!J90),"",Layout!J90*$J$12/Stocks!$E$8*Layout!$D90)</f>
        <v/>
      </c>
      <c r="L108" s="98" t="str">
        <f>IF(ISBLANK(Layout!K90),"",Layout!K90*$J$12/Stocks!$E$9*Layout!$D90)</f>
        <v/>
      </c>
      <c r="M108" s="98" t="str">
        <f>IF(ISBLANK(Layout!L90),"",Layout!L90*$J$12/Stocks!$E$10*Layout!$D90)</f>
        <v/>
      </c>
      <c r="N108" s="98" t="str">
        <f>IF(ISBLANK(Layout!M90),"",Layout!M90*$J$12/Stocks!$E$11*Layout!$D90)</f>
        <v/>
      </c>
      <c r="O108" s="98" t="str">
        <f>IF(ISBLANK(Layout!N90),"",Layout!N90*$J$12/Stocks!$E$12*Layout!$D90)</f>
        <v/>
      </c>
      <c r="P108" s="97">
        <f t="shared" si="4"/>
        <v>0</v>
      </c>
    </row>
    <row r="109" spans="1:16" x14ac:dyDescent="0.35">
      <c r="A109" s="96">
        <f t="shared" si="5"/>
        <v>89</v>
      </c>
      <c r="B109" s="95" t="str">
        <f>IF(ISBLANK(Layout!B91), "", Layout!B91)</f>
        <v/>
      </c>
      <c r="C109" s="94" t="str">
        <f>IF(ISBLANK(Layout!C91), "", Layout!C91)</f>
        <v/>
      </c>
      <c r="D109" s="93" t="str">
        <f>IF(Layout!D91 &gt;0, $J$12 - E109 - P109, "")</f>
        <v/>
      </c>
      <c r="E109" s="92">
        <f>IFERROR(Layout!D91*SUM($D$12:$D$17), "")</f>
        <v>0</v>
      </c>
      <c r="F109" s="92" t="str">
        <f>IF(ISBLANK(Layout!E91),"",Layout!E91*$J$12/Stocks!$E$3*Layout!$D91)</f>
        <v/>
      </c>
      <c r="G109" s="92" t="str">
        <f>IF(ISBLANK(Layout!F91),"",Layout!F91*$J$12/Stocks!$E$4*Layout!$D91)</f>
        <v/>
      </c>
      <c r="H109" s="92" t="str">
        <f>IF(ISBLANK(Layout!G91),"",Layout!G91*$J$12/Stocks!$E$5*Layout!$D91)</f>
        <v/>
      </c>
      <c r="I109" s="92" t="str">
        <f>IF(ISBLANK(Layout!H91),"",Layout!H91*$J$12/Stocks!$E$6*Layout!$D91)</f>
        <v/>
      </c>
      <c r="J109" s="92" t="str">
        <f>IF(ISBLANK(Layout!I91),"",Layout!I91*$J$12/Stocks!$E$7*Layout!$D91)</f>
        <v/>
      </c>
      <c r="K109" s="92" t="str">
        <f>IF(ISBLANK(Layout!J91),"",Layout!J91*$J$12/Stocks!$E$8*Layout!$D91)</f>
        <v/>
      </c>
      <c r="L109" s="92" t="str">
        <f>IF(ISBLANK(Layout!K91),"",Layout!K91*$J$12/Stocks!$E$9*Layout!$D91)</f>
        <v/>
      </c>
      <c r="M109" s="92" t="str">
        <f>IF(ISBLANK(Layout!L91),"",Layout!L91*$J$12/Stocks!$E$10*Layout!$D91)</f>
        <v/>
      </c>
      <c r="N109" s="92" t="str">
        <f>IF(ISBLANK(Layout!M91),"",Layout!M91*$J$12/Stocks!$E$11*Layout!$D91)</f>
        <v/>
      </c>
      <c r="O109" s="92" t="str">
        <f>IF(ISBLANK(Layout!N91),"",Layout!N91*$J$12/Stocks!$E$12*Layout!$D91)</f>
        <v/>
      </c>
      <c r="P109" s="91">
        <f t="shared" si="4"/>
        <v>0</v>
      </c>
    </row>
    <row r="110" spans="1:16" x14ac:dyDescent="0.35">
      <c r="A110" s="96">
        <f t="shared" si="5"/>
        <v>90</v>
      </c>
      <c r="B110" s="95" t="str">
        <f>IF(ISBLANK(Layout!B92), "", Layout!B92)</f>
        <v/>
      </c>
      <c r="C110" s="94" t="str">
        <f>IF(ISBLANK(Layout!C92), "", Layout!C92)</f>
        <v/>
      </c>
      <c r="D110" s="93" t="str">
        <f>IF(Layout!D92 &gt;0, $J$12 - E110 - P110, "")</f>
        <v/>
      </c>
      <c r="E110" s="92">
        <f>IFERROR(Layout!D92*SUM($D$12:$D$17), "")</f>
        <v>0</v>
      </c>
      <c r="F110" s="92" t="str">
        <f>IF(ISBLANK(Layout!E92),"",Layout!E92*$J$12/Stocks!$E$3*Layout!$D92)</f>
        <v/>
      </c>
      <c r="G110" s="92" t="str">
        <f>IF(ISBLANK(Layout!F92),"",Layout!F92*$J$12/Stocks!$E$4*Layout!$D92)</f>
        <v/>
      </c>
      <c r="H110" s="92" t="str">
        <f>IF(ISBLANK(Layout!G92),"",Layout!G92*$J$12/Stocks!$E$5*Layout!$D92)</f>
        <v/>
      </c>
      <c r="I110" s="92" t="str">
        <f>IF(ISBLANK(Layout!H92),"",Layout!H92*$J$12/Stocks!$E$6*Layout!$D92)</f>
        <v/>
      </c>
      <c r="J110" s="92" t="str">
        <f>IF(ISBLANK(Layout!I92),"",Layout!I92*$J$12/Stocks!$E$7*Layout!$D92)</f>
        <v/>
      </c>
      <c r="K110" s="92" t="str">
        <f>IF(ISBLANK(Layout!J92),"",Layout!J92*$J$12/Stocks!$E$8*Layout!$D92)</f>
        <v/>
      </c>
      <c r="L110" s="92" t="str">
        <f>IF(ISBLANK(Layout!K92),"",Layout!K92*$J$12/Stocks!$E$9*Layout!$D92)</f>
        <v/>
      </c>
      <c r="M110" s="92" t="str">
        <f>IF(ISBLANK(Layout!L92),"",Layout!L92*$J$12/Stocks!$E$10*Layout!$D92)</f>
        <v/>
      </c>
      <c r="N110" s="92" t="str">
        <f>IF(ISBLANK(Layout!M92),"",Layout!M92*$J$12/Stocks!$E$11*Layout!$D92)</f>
        <v/>
      </c>
      <c r="O110" s="92" t="str">
        <f>IF(ISBLANK(Layout!N92),"",Layout!N92*$J$12/Stocks!$E$12*Layout!$D92)</f>
        <v/>
      </c>
      <c r="P110" s="91">
        <f t="shared" si="4"/>
        <v>0</v>
      </c>
    </row>
    <row r="111" spans="1:16" x14ac:dyDescent="0.35">
      <c r="A111" s="96">
        <f t="shared" si="5"/>
        <v>91</v>
      </c>
      <c r="B111" s="95" t="str">
        <f>IF(ISBLANK(Layout!B93), "", Layout!B93)</f>
        <v/>
      </c>
      <c r="C111" s="94" t="str">
        <f>IF(ISBLANK(Layout!C93), "", Layout!C93)</f>
        <v/>
      </c>
      <c r="D111" s="93" t="str">
        <f>IF(Layout!D93 &gt;0, $J$12 - E111 - P111, "")</f>
        <v/>
      </c>
      <c r="E111" s="92">
        <f>IFERROR(Layout!D93*SUM($D$12:$D$17), "")</f>
        <v>0</v>
      </c>
      <c r="F111" s="92" t="str">
        <f>IF(ISBLANK(Layout!E93),"",Layout!E93*$J$12/Stocks!$E$3*Layout!$D93)</f>
        <v/>
      </c>
      <c r="G111" s="92" t="str">
        <f>IF(ISBLANK(Layout!F93),"",Layout!F93*$J$12/Stocks!$E$4*Layout!$D93)</f>
        <v/>
      </c>
      <c r="H111" s="92" t="str">
        <f>IF(ISBLANK(Layout!G93),"",Layout!G93*$J$12/Stocks!$E$5*Layout!$D93)</f>
        <v/>
      </c>
      <c r="I111" s="92" t="str">
        <f>IF(ISBLANK(Layout!H93),"",Layout!H93*$J$12/Stocks!$E$6*Layout!$D93)</f>
        <v/>
      </c>
      <c r="J111" s="92" t="str">
        <f>IF(ISBLANK(Layout!I93),"",Layout!I93*$J$12/Stocks!$E$7*Layout!$D93)</f>
        <v/>
      </c>
      <c r="K111" s="92" t="str">
        <f>IF(ISBLANK(Layout!J93),"",Layout!J93*$J$12/Stocks!$E$8*Layout!$D93)</f>
        <v/>
      </c>
      <c r="L111" s="92" t="str">
        <f>IF(ISBLANK(Layout!K93),"",Layout!K93*$J$12/Stocks!$E$9*Layout!$D93)</f>
        <v/>
      </c>
      <c r="M111" s="92" t="str">
        <f>IF(ISBLANK(Layout!L93),"",Layout!L93*$J$12/Stocks!$E$10*Layout!$D93)</f>
        <v/>
      </c>
      <c r="N111" s="92" t="str">
        <f>IF(ISBLANK(Layout!M93),"",Layout!M93*$J$12/Stocks!$E$11*Layout!$D93)</f>
        <v/>
      </c>
      <c r="O111" s="92" t="str">
        <f>IF(ISBLANK(Layout!N93),"",Layout!N93*$J$12/Stocks!$E$12*Layout!$D93)</f>
        <v/>
      </c>
      <c r="P111" s="91">
        <f t="shared" si="4"/>
        <v>0</v>
      </c>
    </row>
    <row r="112" spans="1:16" x14ac:dyDescent="0.35">
      <c r="A112" s="96">
        <f t="shared" si="5"/>
        <v>92</v>
      </c>
      <c r="B112" s="95" t="str">
        <f>IF(ISBLANK(Layout!B94), "", Layout!B94)</f>
        <v/>
      </c>
      <c r="C112" s="94" t="str">
        <f>IF(ISBLANK(Layout!C94), "", Layout!C94)</f>
        <v/>
      </c>
      <c r="D112" s="93" t="str">
        <f>IF(Layout!D94 &gt;0, $J$12 - E112 - P112, "")</f>
        <v/>
      </c>
      <c r="E112" s="92">
        <f>IFERROR(Layout!D94*SUM($D$12:$D$17), "")</f>
        <v>0</v>
      </c>
      <c r="F112" s="92" t="str">
        <f>IF(ISBLANK(Layout!E94),"",Layout!E94*$J$12/Stocks!$E$3*Layout!$D94)</f>
        <v/>
      </c>
      <c r="G112" s="92" t="str">
        <f>IF(ISBLANK(Layout!F94),"",Layout!F94*$J$12/Stocks!$E$4*Layout!$D94)</f>
        <v/>
      </c>
      <c r="H112" s="92" t="str">
        <f>IF(ISBLANK(Layout!G94),"",Layout!G94*$J$12/Stocks!$E$5*Layout!$D94)</f>
        <v/>
      </c>
      <c r="I112" s="92" t="str">
        <f>IF(ISBLANK(Layout!H94),"",Layout!H94*$J$12/Stocks!$E$6*Layout!$D94)</f>
        <v/>
      </c>
      <c r="J112" s="92" t="str">
        <f>IF(ISBLANK(Layout!I94),"",Layout!I94*$J$12/Stocks!$E$7*Layout!$D94)</f>
        <v/>
      </c>
      <c r="K112" s="92" t="str">
        <f>IF(ISBLANK(Layout!J94),"",Layout!J94*$J$12/Stocks!$E$8*Layout!$D94)</f>
        <v/>
      </c>
      <c r="L112" s="92" t="str">
        <f>IF(ISBLANK(Layout!K94),"",Layout!K94*$J$12/Stocks!$E$9*Layout!$D94)</f>
        <v/>
      </c>
      <c r="M112" s="92" t="str">
        <f>IF(ISBLANK(Layout!L94),"",Layout!L94*$J$12/Stocks!$E$10*Layout!$D94)</f>
        <v/>
      </c>
      <c r="N112" s="92" t="str">
        <f>IF(ISBLANK(Layout!M94),"",Layout!M94*$J$12/Stocks!$E$11*Layout!$D94)</f>
        <v/>
      </c>
      <c r="O112" s="92" t="str">
        <f>IF(ISBLANK(Layout!N94),"",Layout!N94*$J$12/Stocks!$E$12*Layout!$D94)</f>
        <v/>
      </c>
      <c r="P112" s="91">
        <f t="shared" si="4"/>
        <v>0</v>
      </c>
    </row>
    <row r="113" spans="1:16" x14ac:dyDescent="0.35">
      <c r="A113" s="96">
        <f t="shared" si="5"/>
        <v>93</v>
      </c>
      <c r="B113" s="95" t="str">
        <f>IF(ISBLANK(Layout!B95), "", Layout!B95)</f>
        <v/>
      </c>
      <c r="C113" s="94" t="str">
        <f>IF(ISBLANK(Layout!C95), "", Layout!C95)</f>
        <v/>
      </c>
      <c r="D113" s="93" t="str">
        <f>IF(Layout!D95 &gt;0, $J$12 - E113 - P113, "")</f>
        <v/>
      </c>
      <c r="E113" s="92">
        <f>IFERROR(Layout!D95*SUM($D$12:$D$17), "")</f>
        <v>0</v>
      </c>
      <c r="F113" s="92" t="str">
        <f>IF(ISBLANK(Layout!E95),"",Layout!E95*$J$12/Stocks!$E$3*Layout!$D95)</f>
        <v/>
      </c>
      <c r="G113" s="92" t="str">
        <f>IF(ISBLANK(Layout!F95),"",Layout!F95*$J$12/Stocks!$E$4*Layout!$D95)</f>
        <v/>
      </c>
      <c r="H113" s="92" t="str">
        <f>IF(ISBLANK(Layout!G95),"",Layout!G95*$J$12/Stocks!$E$5*Layout!$D95)</f>
        <v/>
      </c>
      <c r="I113" s="92" t="str">
        <f>IF(ISBLANK(Layout!H95),"",Layout!H95*$J$12/Stocks!$E$6*Layout!$D95)</f>
        <v/>
      </c>
      <c r="J113" s="92" t="str">
        <f>IF(ISBLANK(Layout!I95),"",Layout!I95*$J$12/Stocks!$E$7*Layout!$D95)</f>
        <v/>
      </c>
      <c r="K113" s="92" t="str">
        <f>IF(ISBLANK(Layout!J95),"",Layout!J95*$J$12/Stocks!$E$8*Layout!$D95)</f>
        <v/>
      </c>
      <c r="L113" s="92" t="str">
        <f>IF(ISBLANK(Layout!K95),"",Layout!K95*$J$12/Stocks!$E$9*Layout!$D95)</f>
        <v/>
      </c>
      <c r="M113" s="92" t="str">
        <f>IF(ISBLANK(Layout!L95),"",Layout!L95*$J$12/Stocks!$E$10*Layout!$D95)</f>
        <v/>
      </c>
      <c r="N113" s="92" t="str">
        <f>IF(ISBLANK(Layout!M95),"",Layout!M95*$J$12/Stocks!$E$11*Layout!$D95)</f>
        <v/>
      </c>
      <c r="O113" s="92" t="str">
        <f>IF(ISBLANK(Layout!N95),"",Layout!N95*$J$12/Stocks!$E$12*Layout!$D95)</f>
        <v/>
      </c>
      <c r="P113" s="91">
        <f t="shared" si="4"/>
        <v>0</v>
      </c>
    </row>
    <row r="114" spans="1:16" x14ac:dyDescent="0.35">
      <c r="A114" s="96">
        <f t="shared" si="5"/>
        <v>94</v>
      </c>
      <c r="B114" s="95" t="str">
        <f>IF(ISBLANK(Layout!B96), "", Layout!B96)</f>
        <v/>
      </c>
      <c r="C114" s="94" t="str">
        <f>IF(ISBLANK(Layout!C96), "", Layout!C96)</f>
        <v/>
      </c>
      <c r="D114" s="93" t="str">
        <f>IF(Layout!D96 &gt;0, $J$12 - E114 - P114, "")</f>
        <v/>
      </c>
      <c r="E114" s="92">
        <f>IFERROR(Layout!D96*SUM($D$12:$D$17), "")</f>
        <v>0</v>
      </c>
      <c r="F114" s="92" t="str">
        <f>IF(ISBLANK(Layout!E96),"",Layout!E96*$J$12/Stocks!$E$3*Layout!$D96)</f>
        <v/>
      </c>
      <c r="G114" s="92" t="str">
        <f>IF(ISBLANK(Layout!F96),"",Layout!F96*$J$12/Stocks!$E$4*Layout!$D96)</f>
        <v/>
      </c>
      <c r="H114" s="92" t="str">
        <f>IF(ISBLANK(Layout!G96),"",Layout!G96*$J$12/Stocks!$E$5*Layout!$D96)</f>
        <v/>
      </c>
      <c r="I114" s="92" t="str">
        <f>IF(ISBLANK(Layout!H96),"",Layout!H96*$J$12/Stocks!$E$6*Layout!$D96)</f>
        <v/>
      </c>
      <c r="J114" s="92" t="str">
        <f>IF(ISBLANK(Layout!I96),"",Layout!I96*$J$12/Stocks!$E$7*Layout!$D96)</f>
        <v/>
      </c>
      <c r="K114" s="92" t="str">
        <f>IF(ISBLANK(Layout!J96),"",Layout!J96*$J$12/Stocks!$E$8*Layout!$D96)</f>
        <v/>
      </c>
      <c r="L114" s="92" t="str">
        <f>IF(ISBLANK(Layout!K96),"",Layout!K96*$J$12/Stocks!$E$9*Layout!$D96)</f>
        <v/>
      </c>
      <c r="M114" s="92" t="str">
        <f>IF(ISBLANK(Layout!L96),"",Layout!L96*$J$12/Stocks!$E$10*Layout!$D96)</f>
        <v/>
      </c>
      <c r="N114" s="92" t="str">
        <f>IF(ISBLANK(Layout!M96),"",Layout!M96*$J$12/Stocks!$E$11*Layout!$D96)</f>
        <v/>
      </c>
      <c r="O114" s="92" t="str">
        <f>IF(ISBLANK(Layout!N96),"",Layout!N96*$J$12/Stocks!$E$12*Layout!$D96)</f>
        <v/>
      </c>
      <c r="P114" s="91">
        <f t="shared" si="4"/>
        <v>0</v>
      </c>
    </row>
    <row r="115" spans="1:16" x14ac:dyDescent="0.35">
      <c r="A115" s="90">
        <f t="shared" si="5"/>
        <v>95</v>
      </c>
      <c r="B115" s="89" t="str">
        <f>IF(ISBLANK(Layout!B97), "", Layout!B97)</f>
        <v/>
      </c>
      <c r="C115" s="88" t="str">
        <f>IF(ISBLANK(Layout!C97), "", Layout!C97)</f>
        <v/>
      </c>
      <c r="D115" s="87" t="str">
        <f>IF(Layout!D97 &gt;0, $J$12 - E115 - P115, "")</f>
        <v/>
      </c>
      <c r="E115" s="86">
        <f>IFERROR(Layout!D97*SUM($D$12:$D$17), "")</f>
        <v>0</v>
      </c>
      <c r="F115" s="86" t="str">
        <f>IF(ISBLANK(Layout!E97),"",Layout!E97*$J$12/Stocks!$E$3*Layout!$D97)</f>
        <v/>
      </c>
      <c r="G115" s="86" t="str">
        <f>IF(ISBLANK(Layout!F97),"",Layout!F97*$J$12/Stocks!$E$4*Layout!$D97)</f>
        <v/>
      </c>
      <c r="H115" s="86" t="str">
        <f>IF(ISBLANK(Layout!G97),"",Layout!G97*$J$12/Stocks!$E$5*Layout!$D97)</f>
        <v/>
      </c>
      <c r="I115" s="86" t="str">
        <f>IF(ISBLANK(Layout!H97),"",Layout!H97*$J$12/Stocks!$E$6*Layout!$D97)</f>
        <v/>
      </c>
      <c r="J115" s="86" t="str">
        <f>IF(ISBLANK(Layout!I97),"",Layout!I97*$J$12/Stocks!$E$7*Layout!$D97)</f>
        <v/>
      </c>
      <c r="K115" s="86" t="str">
        <f>IF(ISBLANK(Layout!J97),"",Layout!J97*$J$12/Stocks!$E$8*Layout!$D97)</f>
        <v/>
      </c>
      <c r="L115" s="86" t="str">
        <f>IF(ISBLANK(Layout!K97),"",Layout!K97*$J$12/Stocks!$E$9*Layout!$D97)</f>
        <v/>
      </c>
      <c r="M115" s="86" t="str">
        <f>IF(ISBLANK(Layout!L97),"",Layout!L97*$J$12/Stocks!$E$10*Layout!$D97)</f>
        <v/>
      </c>
      <c r="N115" s="86" t="str">
        <f>IF(ISBLANK(Layout!M97),"",Layout!M97*$J$12/Stocks!$E$11*Layout!$D97)</f>
        <v/>
      </c>
      <c r="O115" s="86" t="str">
        <f>IF(ISBLANK(Layout!N97),"",Layout!N97*$J$12/Stocks!$E$12*Layout!$D97)</f>
        <v/>
      </c>
      <c r="P115" s="85">
        <f t="shared" si="4"/>
        <v>0</v>
      </c>
    </row>
    <row r="116" spans="1:16" x14ac:dyDescent="0.35">
      <c r="A116" s="103">
        <f t="shared" si="5"/>
        <v>96</v>
      </c>
      <c r="B116" s="102" t="str">
        <f>IF(ISBLANK(Layout!B98), "", Layout!B98)</f>
        <v/>
      </c>
      <c r="C116" s="101" t="str">
        <f>IF(ISBLANK(Layout!C98), "", Layout!C98)</f>
        <v/>
      </c>
      <c r="D116" s="100" t="str">
        <f>IF(Layout!D98 &gt;0, $J$12 - E116 - P116, "")</f>
        <v/>
      </c>
      <c r="E116" s="99">
        <f>IFERROR(Layout!D98*SUM($D$12:$D$17), "")</f>
        <v>0</v>
      </c>
      <c r="F116" s="98" t="str">
        <f>IF(ISBLANK(Layout!E98),"",Layout!E98*$J$12/Stocks!$E$3*Layout!$D98)</f>
        <v/>
      </c>
      <c r="G116" s="98" t="str">
        <f>IF(ISBLANK(Layout!F98),"",Layout!F98*$J$12/Stocks!$E$4*Layout!$D98)</f>
        <v/>
      </c>
      <c r="H116" s="98" t="str">
        <f>IF(ISBLANK(Layout!G98),"",Layout!G98*$J$12/Stocks!$E$5*Layout!$D98)</f>
        <v/>
      </c>
      <c r="I116" s="98" t="str">
        <f>IF(ISBLANK(Layout!H98),"",Layout!H98*$J$12/Stocks!$E$6*Layout!$D98)</f>
        <v/>
      </c>
      <c r="J116" s="98" t="str">
        <f>IF(ISBLANK(Layout!I98),"",Layout!I98*$J$12/Stocks!$E$7*Layout!$D98)</f>
        <v/>
      </c>
      <c r="K116" s="98" t="str">
        <f>IF(ISBLANK(Layout!J98),"",Layout!J98*$J$12/Stocks!$E$8*Layout!$D98)</f>
        <v/>
      </c>
      <c r="L116" s="98" t="str">
        <f>IF(ISBLANK(Layout!K98),"",Layout!K98*$J$12/Stocks!$E$9*Layout!$D98)</f>
        <v/>
      </c>
      <c r="M116" s="98" t="str">
        <f>IF(ISBLANK(Layout!L98),"",Layout!L98*$J$12/Stocks!$E$10*Layout!$D98)</f>
        <v/>
      </c>
      <c r="N116" s="98" t="str">
        <f>IF(ISBLANK(Layout!M98),"",Layout!M98*$J$12/Stocks!$E$11*Layout!$D98)</f>
        <v/>
      </c>
      <c r="O116" s="98" t="str">
        <f>IF(ISBLANK(Layout!N98),"",Layout!N98*$J$12/Stocks!$E$12*Layout!$D98)</f>
        <v/>
      </c>
      <c r="P116" s="97">
        <f t="shared" si="4"/>
        <v>0</v>
      </c>
    </row>
    <row r="117" spans="1:16" x14ac:dyDescent="0.35">
      <c r="A117" s="96">
        <f t="shared" si="5"/>
        <v>97</v>
      </c>
      <c r="B117" s="95" t="str">
        <f>IF(ISBLANK(Layout!B99), "", Layout!B99)</f>
        <v/>
      </c>
      <c r="C117" s="94" t="str">
        <f>IF(ISBLANK(Layout!C99), "", Layout!C99)</f>
        <v/>
      </c>
      <c r="D117" s="93" t="str">
        <f>IF(Layout!D99 &gt;0, $J$12 - E117 - P117, "")</f>
        <v/>
      </c>
      <c r="E117" s="92">
        <f>IFERROR(Layout!D99*SUM($D$12:$D$17), "")</f>
        <v>0</v>
      </c>
      <c r="F117" s="92" t="str">
        <f>IF(ISBLANK(Layout!E99),"",Layout!E99*$J$12/Stocks!$E$3*Layout!$D99)</f>
        <v/>
      </c>
      <c r="G117" s="92" t="str">
        <f>IF(ISBLANK(Layout!F99),"",Layout!F99*$J$12/Stocks!$E$4*Layout!$D99)</f>
        <v/>
      </c>
      <c r="H117" s="92" t="str">
        <f>IF(ISBLANK(Layout!G99),"",Layout!G99*$J$12/Stocks!$E$5*Layout!$D99)</f>
        <v/>
      </c>
      <c r="I117" s="92" t="str">
        <f>IF(ISBLANK(Layout!H99),"",Layout!H99*$J$12/Stocks!$E$6*Layout!$D99)</f>
        <v/>
      </c>
      <c r="J117" s="92" t="str">
        <f>IF(ISBLANK(Layout!I99),"",Layout!I99*$J$12/Stocks!$E$7*Layout!$D99)</f>
        <v/>
      </c>
      <c r="K117" s="92" t="str">
        <f>IF(ISBLANK(Layout!J99),"",Layout!J99*$J$12/Stocks!$E$8*Layout!$D99)</f>
        <v/>
      </c>
      <c r="L117" s="92" t="str">
        <f>IF(ISBLANK(Layout!K99),"",Layout!K99*$J$12/Stocks!$E$9*Layout!$D99)</f>
        <v/>
      </c>
      <c r="M117" s="92" t="str">
        <f>IF(ISBLANK(Layout!L99),"",Layout!L99*$J$12/Stocks!$E$10*Layout!$D99)</f>
        <v/>
      </c>
      <c r="N117" s="92" t="str">
        <f>IF(ISBLANK(Layout!M99),"",Layout!M99*$J$12/Stocks!$E$11*Layout!$D99)</f>
        <v/>
      </c>
      <c r="O117" s="92" t="str">
        <f>IF(ISBLANK(Layout!N99),"",Layout!N99*$J$12/Stocks!$E$12*Layout!$D99)</f>
        <v/>
      </c>
      <c r="P117" s="91">
        <f t="shared" si="4"/>
        <v>0</v>
      </c>
    </row>
    <row r="118" spans="1:16" x14ac:dyDescent="0.35">
      <c r="A118" s="96">
        <f t="shared" si="5"/>
        <v>98</v>
      </c>
      <c r="B118" s="95" t="str">
        <f>IF(ISBLANK(Layout!B100), "", Layout!B100)</f>
        <v/>
      </c>
      <c r="C118" s="94" t="str">
        <f>IF(ISBLANK(Layout!C100), "", Layout!C100)</f>
        <v/>
      </c>
      <c r="D118" s="93" t="str">
        <f>IF(Layout!D100 &gt;0, $J$12 - E118 - P118, "")</f>
        <v/>
      </c>
      <c r="E118" s="92">
        <f>IFERROR(Layout!D100*SUM($D$12:$D$17), "")</f>
        <v>0</v>
      </c>
      <c r="F118" s="92" t="str">
        <f>IF(ISBLANK(Layout!E100),"",Layout!E100*$J$12/Stocks!$E$3*Layout!$D100)</f>
        <v/>
      </c>
      <c r="G118" s="92" t="str">
        <f>IF(ISBLANK(Layout!F100),"",Layout!F100*$J$12/Stocks!$E$4*Layout!$D100)</f>
        <v/>
      </c>
      <c r="H118" s="92" t="str">
        <f>IF(ISBLANK(Layout!G100),"",Layout!G100*$J$12/Stocks!$E$5*Layout!$D100)</f>
        <v/>
      </c>
      <c r="I118" s="92" t="str">
        <f>IF(ISBLANK(Layout!H100),"",Layout!H100*$J$12/Stocks!$E$6*Layout!$D100)</f>
        <v/>
      </c>
      <c r="J118" s="92" t="str">
        <f>IF(ISBLANK(Layout!I100),"",Layout!I100*$J$12/Stocks!$E$7*Layout!$D100)</f>
        <v/>
      </c>
      <c r="K118" s="92" t="str">
        <f>IF(ISBLANK(Layout!J100),"",Layout!J100*$J$12/Stocks!$E$8*Layout!$D100)</f>
        <v/>
      </c>
      <c r="L118" s="92" t="str">
        <f>IF(ISBLANK(Layout!K100),"",Layout!K100*$J$12/Stocks!$E$9*Layout!$D100)</f>
        <v/>
      </c>
      <c r="M118" s="92" t="str">
        <f>IF(ISBLANK(Layout!L100),"",Layout!L100*$J$12/Stocks!$E$10*Layout!$D100)</f>
        <v/>
      </c>
      <c r="N118" s="92" t="str">
        <f>IF(ISBLANK(Layout!M100),"",Layout!M100*$J$12/Stocks!$E$11*Layout!$D100)</f>
        <v/>
      </c>
      <c r="O118" s="92" t="str">
        <f>IF(ISBLANK(Layout!N100),"",Layout!N100*$J$12/Stocks!$E$12*Layout!$D100)</f>
        <v/>
      </c>
      <c r="P118" s="91">
        <f t="shared" si="4"/>
        <v>0</v>
      </c>
    </row>
    <row r="119" spans="1:16" x14ac:dyDescent="0.35">
      <c r="A119" s="96">
        <f t="shared" si="5"/>
        <v>99</v>
      </c>
      <c r="B119" s="95" t="str">
        <f>IF(ISBLANK(Layout!B101), "", Layout!B101)</f>
        <v/>
      </c>
      <c r="C119" s="94" t="str">
        <f>IF(ISBLANK(Layout!C101), "", Layout!C101)</f>
        <v/>
      </c>
      <c r="D119" s="93" t="str">
        <f>IF(Layout!D101 &gt;0, $J$12 - E119 - P119, "")</f>
        <v/>
      </c>
      <c r="E119" s="92">
        <f>IFERROR(Layout!D101*SUM($D$12:$D$17), "")</f>
        <v>0</v>
      </c>
      <c r="F119" s="92" t="str">
        <f>IF(ISBLANK(Layout!E101),"",Layout!E101*$J$12/Stocks!$E$3*Layout!$D101)</f>
        <v/>
      </c>
      <c r="G119" s="92" t="str">
        <f>IF(ISBLANK(Layout!F101),"",Layout!F101*$J$12/Stocks!$E$4*Layout!$D101)</f>
        <v/>
      </c>
      <c r="H119" s="92" t="str">
        <f>IF(ISBLANK(Layout!G101),"",Layout!G101*$J$12/Stocks!$E$5*Layout!$D101)</f>
        <v/>
      </c>
      <c r="I119" s="92" t="str">
        <f>IF(ISBLANK(Layout!H101),"",Layout!H101*$J$12/Stocks!$E$6*Layout!$D101)</f>
        <v/>
      </c>
      <c r="J119" s="92" t="str">
        <f>IF(ISBLANK(Layout!I101),"",Layout!I101*$J$12/Stocks!$E$7*Layout!$D101)</f>
        <v/>
      </c>
      <c r="K119" s="92" t="str">
        <f>IF(ISBLANK(Layout!J101),"",Layout!J101*$J$12/Stocks!$E$8*Layout!$D101)</f>
        <v/>
      </c>
      <c r="L119" s="92" t="str">
        <f>IF(ISBLANK(Layout!K101),"",Layout!K101*$J$12/Stocks!$E$9*Layout!$D101)</f>
        <v/>
      </c>
      <c r="M119" s="92" t="str">
        <f>IF(ISBLANK(Layout!L101),"",Layout!L101*$J$12/Stocks!$E$10*Layout!$D101)</f>
        <v/>
      </c>
      <c r="N119" s="92" t="str">
        <f>IF(ISBLANK(Layout!M101),"",Layout!M101*$J$12/Stocks!$E$11*Layout!$D101)</f>
        <v/>
      </c>
      <c r="O119" s="92" t="str">
        <f>IF(ISBLANK(Layout!N101),"",Layout!N101*$J$12/Stocks!$E$12*Layout!$D101)</f>
        <v/>
      </c>
      <c r="P119" s="91">
        <f t="shared" si="4"/>
        <v>0</v>
      </c>
    </row>
    <row r="120" spans="1:16" x14ac:dyDescent="0.35">
      <c r="A120" s="96">
        <f t="shared" si="5"/>
        <v>100</v>
      </c>
      <c r="B120" s="95" t="str">
        <f>IF(ISBLANK(Layout!B102), "", Layout!B102)</f>
        <v/>
      </c>
      <c r="C120" s="94" t="str">
        <f>IF(ISBLANK(Layout!C102), "", Layout!C102)</f>
        <v/>
      </c>
      <c r="D120" s="93" t="str">
        <f>IF(Layout!D102 &gt;0, $J$12 - E120 - P120, "")</f>
        <v/>
      </c>
      <c r="E120" s="92">
        <f>IFERROR(Layout!D102*SUM($D$12:$D$17), "")</f>
        <v>0</v>
      </c>
      <c r="F120" s="92" t="str">
        <f>IF(ISBLANK(Layout!E102),"",Layout!E102*$J$12/Stocks!$E$3*Layout!$D102)</f>
        <v/>
      </c>
      <c r="G120" s="92" t="str">
        <f>IF(ISBLANK(Layout!F102),"",Layout!F102*$J$12/Stocks!$E$4*Layout!$D102)</f>
        <v/>
      </c>
      <c r="H120" s="92" t="str">
        <f>IF(ISBLANK(Layout!G102),"",Layout!G102*$J$12/Stocks!$E$5*Layout!$D102)</f>
        <v/>
      </c>
      <c r="I120" s="92" t="str">
        <f>IF(ISBLANK(Layout!H102),"",Layout!H102*$J$12/Stocks!$E$6*Layout!$D102)</f>
        <v/>
      </c>
      <c r="J120" s="92" t="str">
        <f>IF(ISBLANK(Layout!I102),"",Layout!I102*$J$12/Stocks!$E$7*Layout!$D102)</f>
        <v/>
      </c>
      <c r="K120" s="92" t="str">
        <f>IF(ISBLANK(Layout!J102),"",Layout!J102*$J$12/Stocks!$E$8*Layout!$D102)</f>
        <v/>
      </c>
      <c r="L120" s="92" t="str">
        <f>IF(ISBLANK(Layout!K102),"",Layout!K102*$J$12/Stocks!$E$9*Layout!$D102)</f>
        <v/>
      </c>
      <c r="M120" s="92" t="str">
        <f>IF(ISBLANK(Layout!L102),"",Layout!L102*$J$12/Stocks!$E$10*Layout!$D102)</f>
        <v/>
      </c>
      <c r="N120" s="92" t="str">
        <f>IF(ISBLANK(Layout!M102),"",Layout!M102*$J$12/Stocks!$E$11*Layout!$D102)</f>
        <v/>
      </c>
      <c r="O120" s="92" t="str">
        <f>IF(ISBLANK(Layout!N102),"",Layout!N102*$J$12/Stocks!$E$12*Layout!$D102)</f>
        <v/>
      </c>
      <c r="P120" s="91">
        <f t="shared" si="4"/>
        <v>0</v>
      </c>
    </row>
    <row r="121" spans="1:16" x14ac:dyDescent="0.35">
      <c r="A121" s="96">
        <f t="shared" si="5"/>
        <v>101</v>
      </c>
      <c r="B121" s="95" t="str">
        <f>IF(ISBLANK(Layout!B103), "", Layout!B103)</f>
        <v/>
      </c>
      <c r="C121" s="94" t="str">
        <f>IF(ISBLANK(Layout!C103), "", Layout!C103)</f>
        <v/>
      </c>
      <c r="D121" s="93" t="str">
        <f>IF(Layout!D103 &gt;0, $J$12 - E121 - P121, "")</f>
        <v/>
      </c>
      <c r="E121" s="92">
        <f>IFERROR(Layout!D103*SUM($D$12:$D$17), "")</f>
        <v>0</v>
      </c>
      <c r="F121" s="92" t="str">
        <f>IF(ISBLANK(Layout!E103),"",Layout!E103*$J$12/Stocks!$E$3*Layout!$D103)</f>
        <v/>
      </c>
      <c r="G121" s="92" t="str">
        <f>IF(ISBLANK(Layout!F103),"",Layout!F103*$J$12/Stocks!$E$4*Layout!$D103)</f>
        <v/>
      </c>
      <c r="H121" s="92" t="str">
        <f>IF(ISBLANK(Layout!G103),"",Layout!G103*$J$12/Stocks!$E$5*Layout!$D103)</f>
        <v/>
      </c>
      <c r="I121" s="92" t="str">
        <f>IF(ISBLANK(Layout!H103),"",Layout!H103*$J$12/Stocks!$E$6*Layout!$D103)</f>
        <v/>
      </c>
      <c r="J121" s="92" t="str">
        <f>IF(ISBLANK(Layout!I103),"",Layout!I103*$J$12/Stocks!$E$7*Layout!$D103)</f>
        <v/>
      </c>
      <c r="K121" s="92" t="str">
        <f>IF(ISBLANK(Layout!J103),"",Layout!J103*$J$12/Stocks!$E$8*Layout!$D103)</f>
        <v/>
      </c>
      <c r="L121" s="92" t="str">
        <f>IF(ISBLANK(Layout!K103),"",Layout!K103*$J$12/Stocks!$E$9*Layout!$D103)</f>
        <v/>
      </c>
      <c r="M121" s="92" t="str">
        <f>IF(ISBLANK(Layout!L103),"",Layout!L103*$J$12/Stocks!$E$10*Layout!$D103)</f>
        <v/>
      </c>
      <c r="N121" s="92" t="str">
        <f>IF(ISBLANK(Layout!M103),"",Layout!M103*$J$12/Stocks!$E$11*Layout!$D103)</f>
        <v/>
      </c>
      <c r="O121" s="92" t="str">
        <f>IF(ISBLANK(Layout!N103),"",Layout!N103*$J$12/Stocks!$E$12*Layout!$D103)</f>
        <v/>
      </c>
      <c r="P121" s="91">
        <f t="shared" si="4"/>
        <v>0</v>
      </c>
    </row>
    <row r="122" spans="1:16" x14ac:dyDescent="0.35">
      <c r="A122" s="96">
        <f t="shared" si="5"/>
        <v>102</v>
      </c>
      <c r="B122" s="95" t="str">
        <f>IF(ISBLANK(Layout!B104), "", Layout!B104)</f>
        <v/>
      </c>
      <c r="C122" s="94" t="str">
        <f>IF(ISBLANK(Layout!C104), "", Layout!C104)</f>
        <v/>
      </c>
      <c r="D122" s="93" t="str">
        <f>IF(Layout!D104 &gt;0, $J$12 - E122 - P122, "")</f>
        <v/>
      </c>
      <c r="E122" s="92">
        <f>IFERROR(Layout!D104*SUM($D$12:$D$17), "")</f>
        <v>0</v>
      </c>
      <c r="F122" s="92" t="str">
        <f>IF(ISBLANK(Layout!E104),"",Layout!E104*$J$12/Stocks!$E$3*Layout!$D104)</f>
        <v/>
      </c>
      <c r="G122" s="92" t="str">
        <f>IF(ISBLANK(Layout!F104),"",Layout!F104*$J$12/Stocks!$E$4*Layout!$D104)</f>
        <v/>
      </c>
      <c r="H122" s="92" t="str">
        <f>IF(ISBLANK(Layout!G104),"",Layout!G104*$J$12/Stocks!$E$5*Layout!$D104)</f>
        <v/>
      </c>
      <c r="I122" s="92" t="str">
        <f>IF(ISBLANK(Layout!H104),"",Layout!H104*$J$12/Stocks!$E$6*Layout!$D104)</f>
        <v/>
      </c>
      <c r="J122" s="92" t="str">
        <f>IF(ISBLANK(Layout!I104),"",Layout!I104*$J$12/Stocks!$E$7*Layout!$D104)</f>
        <v/>
      </c>
      <c r="K122" s="92" t="str">
        <f>IF(ISBLANK(Layout!J104),"",Layout!J104*$J$12/Stocks!$E$8*Layout!$D104)</f>
        <v/>
      </c>
      <c r="L122" s="92" t="str">
        <f>IF(ISBLANK(Layout!K104),"",Layout!K104*$J$12/Stocks!$E$9*Layout!$D104)</f>
        <v/>
      </c>
      <c r="M122" s="92" t="str">
        <f>IF(ISBLANK(Layout!L104),"",Layout!L104*$J$12/Stocks!$E$10*Layout!$D104)</f>
        <v/>
      </c>
      <c r="N122" s="92" t="str">
        <f>IF(ISBLANK(Layout!M104),"",Layout!M104*$J$12/Stocks!$E$11*Layout!$D104)</f>
        <v/>
      </c>
      <c r="O122" s="92" t="str">
        <f>IF(ISBLANK(Layout!N104),"",Layout!N104*$J$12/Stocks!$E$12*Layout!$D104)</f>
        <v/>
      </c>
      <c r="P122" s="91">
        <f t="shared" si="4"/>
        <v>0</v>
      </c>
    </row>
    <row r="123" spans="1:16" x14ac:dyDescent="0.35">
      <c r="A123" s="90">
        <f t="shared" si="5"/>
        <v>103</v>
      </c>
      <c r="B123" s="89" t="str">
        <f>IF(ISBLANK(Layout!B105), "", Layout!B105)</f>
        <v/>
      </c>
      <c r="C123" s="88" t="str">
        <f>IF(ISBLANK(Layout!C105), "", Layout!C105)</f>
        <v/>
      </c>
      <c r="D123" s="87" t="str">
        <f>IF(Layout!D105 &gt;0, $J$12 - E123 - P123, "")</f>
        <v/>
      </c>
      <c r="E123" s="86">
        <f>IFERROR(Layout!D105*SUM($D$12:$D$17), "")</f>
        <v>0</v>
      </c>
      <c r="F123" s="86" t="str">
        <f>IF(ISBLANK(Layout!E105),"",Layout!E105*$J$12/Stocks!$E$3*Layout!$D105)</f>
        <v/>
      </c>
      <c r="G123" s="86" t="str">
        <f>IF(ISBLANK(Layout!F105),"",Layout!F105*$J$12/Stocks!$E$4*Layout!$D105)</f>
        <v/>
      </c>
      <c r="H123" s="86" t="str">
        <f>IF(ISBLANK(Layout!G105),"",Layout!G105*$J$12/Stocks!$E$5*Layout!$D105)</f>
        <v/>
      </c>
      <c r="I123" s="86" t="str">
        <f>IF(ISBLANK(Layout!H105),"",Layout!H105*$J$12/Stocks!$E$6*Layout!$D105)</f>
        <v/>
      </c>
      <c r="J123" s="86" t="str">
        <f>IF(ISBLANK(Layout!I105),"",Layout!I105*$J$12/Stocks!$E$7*Layout!$D105)</f>
        <v/>
      </c>
      <c r="K123" s="86" t="str">
        <f>IF(ISBLANK(Layout!J105),"",Layout!J105*$J$12/Stocks!$E$8*Layout!$D105)</f>
        <v/>
      </c>
      <c r="L123" s="86" t="str">
        <f>IF(ISBLANK(Layout!K105),"",Layout!K105*$J$12/Stocks!$E$9*Layout!$D105)</f>
        <v/>
      </c>
      <c r="M123" s="86" t="str">
        <f>IF(ISBLANK(Layout!L105),"",Layout!L105*$J$12/Stocks!$E$10*Layout!$D105)</f>
        <v/>
      </c>
      <c r="N123" s="86" t="str">
        <f>IF(ISBLANK(Layout!M105),"",Layout!M105*$J$12/Stocks!$E$11*Layout!$D105)</f>
        <v/>
      </c>
      <c r="O123" s="86" t="str">
        <f>IF(ISBLANK(Layout!N105),"",Layout!N105*$J$12/Stocks!$E$12*Layout!$D105)</f>
        <v/>
      </c>
      <c r="P123" s="85">
        <f t="shared" si="4"/>
        <v>0</v>
      </c>
    </row>
    <row r="124" spans="1:16" x14ac:dyDescent="0.35">
      <c r="A124" s="103">
        <f t="shared" si="5"/>
        <v>104</v>
      </c>
      <c r="B124" s="102" t="str">
        <f>IF(ISBLANK(Layout!B106), "", Layout!B106)</f>
        <v/>
      </c>
      <c r="C124" s="101" t="str">
        <f>IF(ISBLANK(Layout!C106), "", Layout!C106)</f>
        <v/>
      </c>
      <c r="D124" s="100" t="str">
        <f>IF(Layout!D106 &gt;0, $J$12 - E124 - P124, "")</f>
        <v/>
      </c>
      <c r="E124" s="99">
        <f>IFERROR(Layout!D106*SUM($D$12:$D$17), "")</f>
        <v>0</v>
      </c>
      <c r="F124" s="98" t="str">
        <f>IF(ISBLANK(Layout!E106),"",Layout!E106*$J$12/Stocks!$E$3*Layout!$D106)</f>
        <v/>
      </c>
      <c r="G124" s="98" t="str">
        <f>IF(ISBLANK(Layout!F106),"",Layout!F106*$J$12/Stocks!$E$4*Layout!$D106)</f>
        <v/>
      </c>
      <c r="H124" s="98" t="str">
        <f>IF(ISBLANK(Layout!G106),"",Layout!G106*$J$12/Stocks!$E$5*Layout!$D106)</f>
        <v/>
      </c>
      <c r="I124" s="98" t="str">
        <f>IF(ISBLANK(Layout!H106),"",Layout!H106*$J$12/Stocks!$E$6*Layout!$D106)</f>
        <v/>
      </c>
      <c r="J124" s="98" t="str">
        <f>IF(ISBLANK(Layout!I106),"",Layout!I106*$J$12/Stocks!$E$7*Layout!$D106)</f>
        <v/>
      </c>
      <c r="K124" s="98" t="str">
        <f>IF(ISBLANK(Layout!J106),"",Layout!J106*$J$12/Stocks!$E$8*Layout!$D106)</f>
        <v/>
      </c>
      <c r="L124" s="98" t="str">
        <f>IF(ISBLANK(Layout!K106),"",Layout!K106*$J$12/Stocks!$E$9*Layout!$D106)</f>
        <v/>
      </c>
      <c r="M124" s="98" t="str">
        <f>IF(ISBLANK(Layout!L106),"",Layout!L106*$J$12/Stocks!$E$10*Layout!$D106)</f>
        <v/>
      </c>
      <c r="N124" s="98" t="str">
        <f>IF(ISBLANK(Layout!M106),"",Layout!M106*$J$12/Stocks!$E$11*Layout!$D106)</f>
        <v/>
      </c>
      <c r="O124" s="98" t="str">
        <f>IF(ISBLANK(Layout!N106),"",Layout!N106*$J$12/Stocks!$E$12*Layout!$D106)</f>
        <v/>
      </c>
      <c r="P124" s="97">
        <f t="shared" si="4"/>
        <v>0</v>
      </c>
    </row>
    <row r="125" spans="1:16" x14ac:dyDescent="0.35">
      <c r="A125" s="96">
        <f t="shared" si="5"/>
        <v>105</v>
      </c>
      <c r="B125" s="95" t="str">
        <f>IF(ISBLANK(Layout!B107), "", Layout!B107)</f>
        <v/>
      </c>
      <c r="C125" s="94" t="str">
        <f>IF(ISBLANK(Layout!C107), "", Layout!C107)</f>
        <v/>
      </c>
      <c r="D125" s="93" t="str">
        <f>IF(Layout!D107 &gt;0, $J$12 - E125 - P125, "")</f>
        <v/>
      </c>
      <c r="E125" s="92">
        <f>IFERROR(Layout!D107*SUM($D$12:$D$17), "")</f>
        <v>0</v>
      </c>
      <c r="F125" s="92" t="str">
        <f>IF(ISBLANK(Layout!E107),"",Layout!E107*$J$12/Stocks!$E$3*Layout!$D107)</f>
        <v/>
      </c>
      <c r="G125" s="92" t="str">
        <f>IF(ISBLANK(Layout!F107),"",Layout!F107*$J$12/Stocks!$E$4*Layout!$D107)</f>
        <v/>
      </c>
      <c r="H125" s="92" t="str">
        <f>IF(ISBLANK(Layout!G107),"",Layout!G107*$J$12/Stocks!$E$5*Layout!$D107)</f>
        <v/>
      </c>
      <c r="I125" s="92" t="str">
        <f>IF(ISBLANK(Layout!H107),"",Layout!H107*$J$12/Stocks!$E$6*Layout!$D107)</f>
        <v/>
      </c>
      <c r="J125" s="92" t="str">
        <f>IF(ISBLANK(Layout!I107),"",Layout!I107*$J$12/Stocks!$E$7*Layout!$D107)</f>
        <v/>
      </c>
      <c r="K125" s="92" t="str">
        <f>IF(ISBLANK(Layout!J107),"",Layout!J107*$J$12/Stocks!$E$8*Layout!$D107)</f>
        <v/>
      </c>
      <c r="L125" s="92" t="str">
        <f>IF(ISBLANK(Layout!K107),"",Layout!K107*$J$12/Stocks!$E$9*Layout!$D107)</f>
        <v/>
      </c>
      <c r="M125" s="92" t="str">
        <f>IF(ISBLANK(Layout!L107),"",Layout!L107*$J$12/Stocks!$E$10*Layout!$D107)</f>
        <v/>
      </c>
      <c r="N125" s="92" t="str">
        <f>IF(ISBLANK(Layout!M107),"",Layout!M107*$J$12/Stocks!$E$11*Layout!$D107)</f>
        <v/>
      </c>
      <c r="O125" s="92" t="str">
        <f>IF(ISBLANK(Layout!N107),"",Layout!N107*$J$12/Stocks!$E$12*Layout!$D107)</f>
        <v/>
      </c>
      <c r="P125" s="91">
        <f t="shared" si="4"/>
        <v>0</v>
      </c>
    </row>
    <row r="126" spans="1:16" x14ac:dyDescent="0.35">
      <c r="A126" s="96">
        <f t="shared" si="5"/>
        <v>106</v>
      </c>
      <c r="B126" s="95" t="str">
        <f>IF(ISBLANK(Layout!B108), "", Layout!B108)</f>
        <v/>
      </c>
      <c r="C126" s="94" t="str">
        <f>IF(ISBLANK(Layout!C108), "", Layout!C108)</f>
        <v/>
      </c>
      <c r="D126" s="93" t="str">
        <f>IF(Layout!D108 &gt;0, $J$12 - E126 - P126, "")</f>
        <v/>
      </c>
      <c r="E126" s="92">
        <f>IFERROR(Layout!D108*SUM($D$12:$D$17), "")</f>
        <v>0</v>
      </c>
      <c r="F126" s="92" t="str">
        <f>IF(ISBLANK(Layout!E108),"",Layout!E108*$J$12/Stocks!$E$3*Layout!$D108)</f>
        <v/>
      </c>
      <c r="G126" s="92" t="str">
        <f>IF(ISBLANK(Layout!F108),"",Layout!F108*$J$12/Stocks!$E$4*Layout!$D108)</f>
        <v/>
      </c>
      <c r="H126" s="92" t="str">
        <f>IF(ISBLANK(Layout!G108),"",Layout!G108*$J$12/Stocks!$E$5*Layout!$D108)</f>
        <v/>
      </c>
      <c r="I126" s="92" t="str">
        <f>IF(ISBLANK(Layout!H108),"",Layout!H108*$J$12/Stocks!$E$6*Layout!$D108)</f>
        <v/>
      </c>
      <c r="J126" s="92" t="str">
        <f>IF(ISBLANK(Layout!I108),"",Layout!I108*$J$12/Stocks!$E$7*Layout!$D108)</f>
        <v/>
      </c>
      <c r="K126" s="92" t="str">
        <f>IF(ISBLANK(Layout!J108),"",Layout!J108*$J$12/Stocks!$E$8*Layout!$D108)</f>
        <v/>
      </c>
      <c r="L126" s="92" t="str">
        <f>IF(ISBLANK(Layout!K108),"",Layout!K108*$J$12/Stocks!$E$9*Layout!$D108)</f>
        <v/>
      </c>
      <c r="M126" s="92" t="str">
        <f>IF(ISBLANK(Layout!L108),"",Layout!L108*$J$12/Stocks!$E$10*Layout!$D108)</f>
        <v/>
      </c>
      <c r="N126" s="92" t="str">
        <f>IF(ISBLANK(Layout!M108),"",Layout!M108*$J$12/Stocks!$E$11*Layout!$D108)</f>
        <v/>
      </c>
      <c r="O126" s="92" t="str">
        <f>IF(ISBLANK(Layout!N108),"",Layout!N108*$J$12/Stocks!$E$12*Layout!$D108)</f>
        <v/>
      </c>
      <c r="P126" s="91">
        <f t="shared" si="4"/>
        <v>0</v>
      </c>
    </row>
    <row r="127" spans="1:16" x14ac:dyDescent="0.35">
      <c r="A127" s="96">
        <f t="shared" si="5"/>
        <v>107</v>
      </c>
      <c r="B127" s="95" t="str">
        <f>IF(ISBLANK(Layout!B109), "", Layout!B109)</f>
        <v/>
      </c>
      <c r="C127" s="94" t="str">
        <f>IF(ISBLANK(Layout!C109), "", Layout!C109)</f>
        <v/>
      </c>
      <c r="D127" s="93" t="str">
        <f>IF(Layout!D109 &gt;0, $J$12 - E127 - P127, "")</f>
        <v/>
      </c>
      <c r="E127" s="92">
        <f>IFERROR(Layout!D109*SUM($D$12:$D$17), "")</f>
        <v>0</v>
      </c>
      <c r="F127" s="92" t="str">
        <f>IF(ISBLANK(Layout!E109),"",Layout!E109*$J$12/Stocks!$E$3*Layout!$D109)</f>
        <v/>
      </c>
      <c r="G127" s="92" t="str">
        <f>IF(ISBLANK(Layout!F109),"",Layout!F109*$J$12/Stocks!$E$4*Layout!$D109)</f>
        <v/>
      </c>
      <c r="H127" s="92" t="str">
        <f>IF(ISBLANK(Layout!G109),"",Layout!G109*$J$12/Stocks!$E$5*Layout!$D109)</f>
        <v/>
      </c>
      <c r="I127" s="92" t="str">
        <f>IF(ISBLANK(Layout!H109),"",Layout!H109*$J$12/Stocks!$E$6*Layout!$D109)</f>
        <v/>
      </c>
      <c r="J127" s="92" t="str">
        <f>IF(ISBLANK(Layout!I109),"",Layout!I109*$J$12/Stocks!$E$7*Layout!$D109)</f>
        <v/>
      </c>
      <c r="K127" s="92" t="str">
        <f>IF(ISBLANK(Layout!J109),"",Layout!J109*$J$12/Stocks!$E$8*Layout!$D109)</f>
        <v/>
      </c>
      <c r="L127" s="92" t="str">
        <f>IF(ISBLANK(Layout!K109),"",Layout!K109*$J$12/Stocks!$E$9*Layout!$D109)</f>
        <v/>
      </c>
      <c r="M127" s="92" t="str">
        <f>IF(ISBLANK(Layout!L109),"",Layout!L109*$J$12/Stocks!$E$10*Layout!$D109)</f>
        <v/>
      </c>
      <c r="N127" s="92" t="str">
        <f>IF(ISBLANK(Layout!M109),"",Layout!M109*$J$12/Stocks!$E$11*Layout!$D109)</f>
        <v/>
      </c>
      <c r="O127" s="92" t="str">
        <f>IF(ISBLANK(Layout!N109),"",Layout!N109*$J$12/Stocks!$E$12*Layout!$D109)</f>
        <v/>
      </c>
      <c r="P127" s="91">
        <f t="shared" si="4"/>
        <v>0</v>
      </c>
    </row>
    <row r="128" spans="1:16" x14ac:dyDescent="0.35">
      <c r="A128" s="96">
        <f t="shared" si="5"/>
        <v>108</v>
      </c>
      <c r="B128" s="95" t="str">
        <f>IF(ISBLANK(Layout!B110), "", Layout!B110)</f>
        <v/>
      </c>
      <c r="C128" s="94" t="str">
        <f>IF(ISBLANK(Layout!C110), "", Layout!C110)</f>
        <v/>
      </c>
      <c r="D128" s="93" t="str">
        <f>IF(Layout!D110 &gt;0, $J$12 - E128 - P128, "")</f>
        <v/>
      </c>
      <c r="E128" s="92">
        <f>IFERROR(Layout!D110*SUM($D$12:$D$17), "")</f>
        <v>0</v>
      </c>
      <c r="F128" s="92" t="str">
        <f>IF(ISBLANK(Layout!E110),"",Layout!E110*$J$12/Stocks!$E$3*Layout!$D110)</f>
        <v/>
      </c>
      <c r="G128" s="92" t="str">
        <f>IF(ISBLANK(Layout!F110),"",Layout!F110*$J$12/Stocks!$E$4*Layout!$D110)</f>
        <v/>
      </c>
      <c r="H128" s="92" t="str">
        <f>IF(ISBLANK(Layout!G110),"",Layout!G110*$J$12/Stocks!$E$5*Layout!$D110)</f>
        <v/>
      </c>
      <c r="I128" s="92" t="str">
        <f>IF(ISBLANK(Layout!H110),"",Layout!H110*$J$12/Stocks!$E$6*Layout!$D110)</f>
        <v/>
      </c>
      <c r="J128" s="92" t="str">
        <f>IF(ISBLANK(Layout!I110),"",Layout!I110*$J$12/Stocks!$E$7*Layout!$D110)</f>
        <v/>
      </c>
      <c r="K128" s="92" t="str">
        <f>IF(ISBLANK(Layout!J110),"",Layout!J110*$J$12/Stocks!$E$8*Layout!$D110)</f>
        <v/>
      </c>
      <c r="L128" s="92" t="str">
        <f>IF(ISBLANK(Layout!K110),"",Layout!K110*$J$12/Stocks!$E$9*Layout!$D110)</f>
        <v/>
      </c>
      <c r="M128" s="92" t="str">
        <f>IF(ISBLANK(Layout!L110),"",Layout!L110*$J$12/Stocks!$E$10*Layout!$D110)</f>
        <v/>
      </c>
      <c r="N128" s="92" t="str">
        <f>IF(ISBLANK(Layout!M110),"",Layout!M110*$J$12/Stocks!$E$11*Layout!$D110)</f>
        <v/>
      </c>
      <c r="O128" s="92" t="str">
        <f>IF(ISBLANK(Layout!N110),"",Layout!N110*$J$12/Stocks!$E$12*Layout!$D110)</f>
        <v/>
      </c>
      <c r="P128" s="91">
        <f t="shared" si="4"/>
        <v>0</v>
      </c>
    </row>
    <row r="129" spans="1:16" x14ac:dyDescent="0.35">
      <c r="A129" s="96">
        <f t="shared" si="5"/>
        <v>109</v>
      </c>
      <c r="B129" s="95" t="str">
        <f>IF(ISBLANK(Layout!B111), "", Layout!B111)</f>
        <v/>
      </c>
      <c r="C129" s="94" t="str">
        <f>IF(ISBLANK(Layout!C111), "", Layout!C111)</f>
        <v/>
      </c>
      <c r="D129" s="93" t="str">
        <f>IF(Layout!D111 &gt;0, $J$12 - E129 - P129, "")</f>
        <v/>
      </c>
      <c r="E129" s="92">
        <f>IFERROR(Layout!D111*SUM($D$12:$D$17), "")</f>
        <v>0</v>
      </c>
      <c r="F129" s="92" t="str">
        <f>IF(ISBLANK(Layout!E111),"",Layout!E111*$J$12/Stocks!$E$3*Layout!$D111)</f>
        <v/>
      </c>
      <c r="G129" s="92" t="str">
        <f>IF(ISBLANK(Layout!F111),"",Layout!F111*$J$12/Stocks!$E$4*Layout!$D111)</f>
        <v/>
      </c>
      <c r="H129" s="92" t="str">
        <f>IF(ISBLANK(Layout!G111),"",Layout!G111*$J$12/Stocks!$E$5*Layout!$D111)</f>
        <v/>
      </c>
      <c r="I129" s="92" t="str">
        <f>IF(ISBLANK(Layout!H111),"",Layout!H111*$J$12/Stocks!$E$6*Layout!$D111)</f>
        <v/>
      </c>
      <c r="J129" s="92" t="str">
        <f>IF(ISBLANK(Layout!I111),"",Layout!I111*$J$12/Stocks!$E$7*Layout!$D111)</f>
        <v/>
      </c>
      <c r="K129" s="92" t="str">
        <f>IF(ISBLANK(Layout!J111),"",Layout!J111*$J$12/Stocks!$E$8*Layout!$D111)</f>
        <v/>
      </c>
      <c r="L129" s="92" t="str">
        <f>IF(ISBLANK(Layout!K111),"",Layout!K111*$J$12/Stocks!$E$9*Layout!$D111)</f>
        <v/>
      </c>
      <c r="M129" s="92" t="str">
        <f>IF(ISBLANK(Layout!L111),"",Layout!L111*$J$12/Stocks!$E$10*Layout!$D111)</f>
        <v/>
      </c>
      <c r="N129" s="92" t="str">
        <f>IF(ISBLANK(Layout!M111),"",Layout!M111*$J$12/Stocks!$E$11*Layout!$D111)</f>
        <v/>
      </c>
      <c r="O129" s="92" t="str">
        <f>IF(ISBLANK(Layout!N111),"",Layout!N111*$J$12/Stocks!$E$12*Layout!$D111)</f>
        <v/>
      </c>
      <c r="P129" s="91">
        <f t="shared" si="4"/>
        <v>0</v>
      </c>
    </row>
    <row r="130" spans="1:16" x14ac:dyDescent="0.35">
      <c r="A130" s="96">
        <f t="shared" si="5"/>
        <v>110</v>
      </c>
      <c r="B130" s="95" t="str">
        <f>IF(ISBLANK(Layout!B112), "", Layout!B112)</f>
        <v/>
      </c>
      <c r="C130" s="94" t="str">
        <f>IF(ISBLANK(Layout!C112), "", Layout!C112)</f>
        <v/>
      </c>
      <c r="D130" s="93" t="str">
        <f>IF(Layout!D112 &gt;0, $J$12 - E130 - P130, "")</f>
        <v/>
      </c>
      <c r="E130" s="92">
        <f>IFERROR(Layout!D112*SUM($D$12:$D$17), "")</f>
        <v>0</v>
      </c>
      <c r="F130" s="92" t="str">
        <f>IF(ISBLANK(Layout!E112),"",Layout!E112*$J$12/Stocks!$E$3*Layout!$D112)</f>
        <v/>
      </c>
      <c r="G130" s="92" t="str">
        <f>IF(ISBLANK(Layout!F112),"",Layout!F112*$J$12/Stocks!$E$4*Layout!$D112)</f>
        <v/>
      </c>
      <c r="H130" s="92" t="str">
        <f>IF(ISBLANK(Layout!G112),"",Layout!G112*$J$12/Stocks!$E$5*Layout!$D112)</f>
        <v/>
      </c>
      <c r="I130" s="92" t="str">
        <f>IF(ISBLANK(Layout!H112),"",Layout!H112*$J$12/Stocks!$E$6*Layout!$D112)</f>
        <v/>
      </c>
      <c r="J130" s="92" t="str">
        <f>IF(ISBLANK(Layout!I112),"",Layout!I112*$J$12/Stocks!$E$7*Layout!$D112)</f>
        <v/>
      </c>
      <c r="K130" s="92" t="str">
        <f>IF(ISBLANK(Layout!J112),"",Layout!J112*$J$12/Stocks!$E$8*Layout!$D112)</f>
        <v/>
      </c>
      <c r="L130" s="92" t="str">
        <f>IF(ISBLANK(Layout!K112),"",Layout!K112*$J$12/Stocks!$E$9*Layout!$D112)</f>
        <v/>
      </c>
      <c r="M130" s="92" t="str">
        <f>IF(ISBLANK(Layout!L112),"",Layout!L112*$J$12/Stocks!$E$10*Layout!$D112)</f>
        <v/>
      </c>
      <c r="N130" s="92" t="str">
        <f>IF(ISBLANK(Layout!M112),"",Layout!M112*$J$12/Stocks!$E$11*Layout!$D112)</f>
        <v/>
      </c>
      <c r="O130" s="92" t="str">
        <f>IF(ISBLANK(Layout!N112),"",Layout!N112*$J$12/Stocks!$E$12*Layout!$D112)</f>
        <v/>
      </c>
      <c r="P130" s="91">
        <f t="shared" si="4"/>
        <v>0</v>
      </c>
    </row>
    <row r="131" spans="1:16" x14ac:dyDescent="0.35">
      <c r="A131" s="90">
        <f t="shared" si="5"/>
        <v>111</v>
      </c>
      <c r="B131" s="89" t="str">
        <f>IF(ISBLANK(Layout!B113), "", Layout!B113)</f>
        <v/>
      </c>
      <c r="C131" s="88" t="str">
        <f>IF(ISBLANK(Layout!C113), "", Layout!C113)</f>
        <v/>
      </c>
      <c r="D131" s="87" t="str">
        <f>IF(Layout!D113 &gt;0, $J$12 - E131 - P131, "")</f>
        <v/>
      </c>
      <c r="E131" s="86">
        <f>IFERROR(Layout!D113*SUM($D$12:$D$17), "")</f>
        <v>0</v>
      </c>
      <c r="F131" s="86" t="str">
        <f>IF(ISBLANK(Layout!E113),"",Layout!E113*$J$12/Stocks!$E$3*Layout!$D113)</f>
        <v/>
      </c>
      <c r="G131" s="86" t="str">
        <f>IF(ISBLANK(Layout!F113),"",Layout!F113*$J$12/Stocks!$E$4*Layout!$D113)</f>
        <v/>
      </c>
      <c r="H131" s="86" t="str">
        <f>IF(ISBLANK(Layout!G113),"",Layout!G113*$J$12/Stocks!$E$5*Layout!$D113)</f>
        <v/>
      </c>
      <c r="I131" s="86" t="str">
        <f>IF(ISBLANK(Layout!H113),"",Layout!H113*$J$12/Stocks!$E$6*Layout!$D113)</f>
        <v/>
      </c>
      <c r="J131" s="86" t="str">
        <f>IF(ISBLANK(Layout!I113),"",Layout!I113*$J$12/Stocks!$E$7*Layout!$D113)</f>
        <v/>
      </c>
      <c r="K131" s="86" t="str">
        <f>IF(ISBLANK(Layout!J113),"",Layout!J113*$J$12/Stocks!$E$8*Layout!$D113)</f>
        <v/>
      </c>
      <c r="L131" s="86" t="str">
        <f>IF(ISBLANK(Layout!K113),"",Layout!K113*$J$12/Stocks!$E$9*Layout!$D113)</f>
        <v/>
      </c>
      <c r="M131" s="86" t="str">
        <f>IF(ISBLANK(Layout!L113),"",Layout!L113*$J$12/Stocks!$E$10*Layout!$D113)</f>
        <v/>
      </c>
      <c r="N131" s="86" t="str">
        <f>IF(ISBLANK(Layout!M113),"",Layout!M113*$J$12/Stocks!$E$11*Layout!$D113)</f>
        <v/>
      </c>
      <c r="O131" s="86" t="str">
        <f>IF(ISBLANK(Layout!N113),"",Layout!N113*$J$12/Stocks!$E$12*Layout!$D113)</f>
        <v/>
      </c>
      <c r="P131" s="85">
        <f t="shared" si="4"/>
        <v>0</v>
      </c>
    </row>
    <row r="132" spans="1:16" x14ac:dyDescent="0.35">
      <c r="A132" s="103">
        <f t="shared" si="5"/>
        <v>112</v>
      </c>
      <c r="B132" s="102" t="str">
        <f>IF(ISBLANK(Layout!B114), "", Layout!B114)</f>
        <v/>
      </c>
      <c r="C132" s="101" t="str">
        <f>IF(ISBLANK(Layout!C114), "", Layout!C114)</f>
        <v/>
      </c>
      <c r="D132" s="100" t="str">
        <f>IF(Layout!D114 &gt;0, $J$12 - E132 - P132, "")</f>
        <v/>
      </c>
      <c r="E132" s="99">
        <f>IFERROR(Layout!D114*SUM($D$12:$D$17), "")</f>
        <v>0</v>
      </c>
      <c r="F132" s="98" t="str">
        <f>IF(ISBLANK(Layout!E114),"",Layout!E114*$J$12/Stocks!$E$3*Layout!$D114)</f>
        <v/>
      </c>
      <c r="G132" s="98" t="str">
        <f>IF(ISBLANK(Layout!F114),"",Layout!F114*$J$12/Stocks!$E$4*Layout!$D114)</f>
        <v/>
      </c>
      <c r="H132" s="98" t="str">
        <f>IF(ISBLANK(Layout!G114),"",Layout!G114*$J$12/Stocks!$E$5*Layout!$D114)</f>
        <v/>
      </c>
      <c r="I132" s="98" t="str">
        <f>IF(ISBLANK(Layout!H114),"",Layout!H114*$J$12/Stocks!$E$6*Layout!$D114)</f>
        <v/>
      </c>
      <c r="J132" s="98" t="str">
        <f>IF(ISBLANK(Layout!I114),"",Layout!I114*$J$12/Stocks!$E$7*Layout!$D114)</f>
        <v/>
      </c>
      <c r="K132" s="98" t="str">
        <f>IF(ISBLANK(Layout!J114),"",Layout!J114*$J$12/Stocks!$E$8*Layout!$D114)</f>
        <v/>
      </c>
      <c r="L132" s="98" t="str">
        <f>IF(ISBLANK(Layout!K114),"",Layout!K114*$J$12/Stocks!$E$9*Layout!$D114)</f>
        <v/>
      </c>
      <c r="M132" s="98" t="str">
        <f>IF(ISBLANK(Layout!L114),"",Layout!L114*$J$12/Stocks!$E$10*Layout!$D114)</f>
        <v/>
      </c>
      <c r="N132" s="98" t="str">
        <f>IF(ISBLANK(Layout!M114),"",Layout!M114*$J$12/Stocks!$E$11*Layout!$D114)</f>
        <v/>
      </c>
      <c r="O132" s="98" t="str">
        <f>IF(ISBLANK(Layout!N114),"",Layout!N114*$J$12/Stocks!$E$12*Layout!$D114)</f>
        <v/>
      </c>
      <c r="P132" s="97">
        <f t="shared" si="4"/>
        <v>0</v>
      </c>
    </row>
    <row r="133" spans="1:16" x14ac:dyDescent="0.35">
      <c r="A133" s="96">
        <f t="shared" si="5"/>
        <v>113</v>
      </c>
      <c r="B133" s="95" t="str">
        <f>IF(ISBLANK(Layout!B115), "", Layout!B115)</f>
        <v/>
      </c>
      <c r="C133" s="94" t="str">
        <f>IF(ISBLANK(Layout!C115), "", Layout!C115)</f>
        <v/>
      </c>
      <c r="D133" s="93" t="str">
        <f>IF(Layout!D115 &gt;0, $J$12 - E133 - P133, "")</f>
        <v/>
      </c>
      <c r="E133" s="92">
        <f>IFERROR(Layout!D115*SUM($D$12:$D$17), "")</f>
        <v>0</v>
      </c>
      <c r="F133" s="92" t="str">
        <f>IF(ISBLANK(Layout!E115),"",Layout!E115*$J$12/Stocks!$E$3*Layout!$D115)</f>
        <v/>
      </c>
      <c r="G133" s="92" t="str">
        <f>IF(ISBLANK(Layout!F115),"",Layout!F115*$J$12/Stocks!$E$4*Layout!$D115)</f>
        <v/>
      </c>
      <c r="H133" s="92" t="str">
        <f>IF(ISBLANK(Layout!G115),"",Layout!G115*$J$12/Stocks!$E$5*Layout!$D115)</f>
        <v/>
      </c>
      <c r="I133" s="92" t="str">
        <f>IF(ISBLANK(Layout!H115),"",Layout!H115*$J$12/Stocks!$E$6*Layout!$D115)</f>
        <v/>
      </c>
      <c r="J133" s="92" t="str">
        <f>IF(ISBLANK(Layout!I115),"",Layout!I115*$J$12/Stocks!$E$7*Layout!$D115)</f>
        <v/>
      </c>
      <c r="K133" s="92" t="str">
        <f>IF(ISBLANK(Layout!J115),"",Layout!J115*$J$12/Stocks!$E$8*Layout!$D115)</f>
        <v/>
      </c>
      <c r="L133" s="92" t="str">
        <f>IF(ISBLANK(Layout!K115),"",Layout!K115*$J$12/Stocks!$E$9*Layout!$D115)</f>
        <v/>
      </c>
      <c r="M133" s="92" t="str">
        <f>IF(ISBLANK(Layout!L115),"",Layout!L115*$J$12/Stocks!$E$10*Layout!$D115)</f>
        <v/>
      </c>
      <c r="N133" s="92" t="str">
        <f>IF(ISBLANK(Layout!M115),"",Layout!M115*$J$12/Stocks!$E$11*Layout!$D115)</f>
        <v/>
      </c>
      <c r="O133" s="92" t="str">
        <f>IF(ISBLANK(Layout!N115),"",Layout!N115*$J$12/Stocks!$E$12*Layout!$D115)</f>
        <v/>
      </c>
      <c r="P133" s="91">
        <f t="shared" si="4"/>
        <v>0</v>
      </c>
    </row>
    <row r="134" spans="1:16" x14ac:dyDescent="0.35">
      <c r="A134" s="96">
        <f t="shared" si="5"/>
        <v>114</v>
      </c>
      <c r="B134" s="95" t="str">
        <f>IF(ISBLANK(Layout!B116), "", Layout!B116)</f>
        <v/>
      </c>
      <c r="C134" s="94" t="str">
        <f>IF(ISBLANK(Layout!C116), "", Layout!C116)</f>
        <v/>
      </c>
      <c r="D134" s="93" t="str">
        <f>IF(Layout!D116 &gt;0, $J$12 - E134 - P134, "")</f>
        <v/>
      </c>
      <c r="E134" s="92">
        <f>IFERROR(Layout!D116*SUM($D$12:$D$17), "")</f>
        <v>0</v>
      </c>
      <c r="F134" s="92" t="str">
        <f>IF(ISBLANK(Layout!E116),"",Layout!E116*$J$12/Stocks!$E$3*Layout!$D116)</f>
        <v/>
      </c>
      <c r="G134" s="92" t="str">
        <f>IF(ISBLANK(Layout!F116),"",Layout!F116*$J$12/Stocks!$E$4*Layout!$D116)</f>
        <v/>
      </c>
      <c r="H134" s="92" t="str">
        <f>IF(ISBLANK(Layout!G116),"",Layout!G116*$J$12/Stocks!$E$5*Layout!$D116)</f>
        <v/>
      </c>
      <c r="I134" s="92" t="str">
        <f>IF(ISBLANK(Layout!H116),"",Layout!H116*$J$12/Stocks!$E$6*Layout!$D116)</f>
        <v/>
      </c>
      <c r="J134" s="92" t="str">
        <f>IF(ISBLANK(Layout!I116),"",Layout!I116*$J$12/Stocks!$E$7*Layout!$D116)</f>
        <v/>
      </c>
      <c r="K134" s="92" t="str">
        <f>IF(ISBLANK(Layout!J116),"",Layout!J116*$J$12/Stocks!$E$8*Layout!$D116)</f>
        <v/>
      </c>
      <c r="L134" s="92" t="str">
        <f>IF(ISBLANK(Layout!K116),"",Layout!K116*$J$12/Stocks!$E$9*Layout!$D116)</f>
        <v/>
      </c>
      <c r="M134" s="92" t="str">
        <f>IF(ISBLANK(Layout!L116),"",Layout!L116*$J$12/Stocks!$E$10*Layout!$D116)</f>
        <v/>
      </c>
      <c r="N134" s="92" t="str">
        <f>IF(ISBLANK(Layout!M116),"",Layout!M116*$J$12/Stocks!$E$11*Layout!$D116)</f>
        <v/>
      </c>
      <c r="O134" s="92" t="str">
        <f>IF(ISBLANK(Layout!N116),"",Layout!N116*$J$12/Stocks!$E$12*Layout!$D116)</f>
        <v/>
      </c>
      <c r="P134" s="91">
        <f t="shared" si="4"/>
        <v>0</v>
      </c>
    </row>
    <row r="135" spans="1:16" x14ac:dyDescent="0.35">
      <c r="A135" s="96">
        <f t="shared" si="5"/>
        <v>115</v>
      </c>
      <c r="B135" s="95" t="str">
        <f>IF(ISBLANK(Layout!B117), "", Layout!B117)</f>
        <v/>
      </c>
      <c r="C135" s="94" t="str">
        <f>IF(ISBLANK(Layout!C117), "", Layout!C117)</f>
        <v/>
      </c>
      <c r="D135" s="93" t="str">
        <f>IF(Layout!D117 &gt;0, $J$12 - E135 - P135, "")</f>
        <v/>
      </c>
      <c r="E135" s="92">
        <f>IFERROR(Layout!D117*SUM($D$12:$D$17), "")</f>
        <v>0</v>
      </c>
      <c r="F135" s="92" t="str">
        <f>IF(ISBLANK(Layout!E117),"",Layout!E117*$J$12/Stocks!$E$3*Layout!$D117)</f>
        <v/>
      </c>
      <c r="G135" s="92" t="str">
        <f>IF(ISBLANK(Layout!F117),"",Layout!F117*$J$12/Stocks!$E$4*Layout!$D117)</f>
        <v/>
      </c>
      <c r="H135" s="92" t="str">
        <f>IF(ISBLANK(Layout!G117),"",Layout!G117*$J$12/Stocks!$E$5*Layout!$D117)</f>
        <v/>
      </c>
      <c r="I135" s="92" t="str">
        <f>IF(ISBLANK(Layout!H117),"",Layout!H117*$J$12/Stocks!$E$6*Layout!$D117)</f>
        <v/>
      </c>
      <c r="J135" s="92" t="str">
        <f>IF(ISBLANK(Layout!I117),"",Layout!I117*$J$12/Stocks!$E$7*Layout!$D117)</f>
        <v/>
      </c>
      <c r="K135" s="92" t="str">
        <f>IF(ISBLANK(Layout!J117),"",Layout!J117*$J$12/Stocks!$E$8*Layout!$D117)</f>
        <v/>
      </c>
      <c r="L135" s="92" t="str">
        <f>IF(ISBLANK(Layout!K117),"",Layout!K117*$J$12/Stocks!$E$9*Layout!$D117)</f>
        <v/>
      </c>
      <c r="M135" s="92" t="str">
        <f>IF(ISBLANK(Layout!L117),"",Layout!L117*$J$12/Stocks!$E$10*Layout!$D117)</f>
        <v/>
      </c>
      <c r="N135" s="92" t="str">
        <f>IF(ISBLANK(Layout!M117),"",Layout!M117*$J$12/Stocks!$E$11*Layout!$D117)</f>
        <v/>
      </c>
      <c r="O135" s="92" t="str">
        <f>IF(ISBLANK(Layout!N117),"",Layout!N117*$J$12/Stocks!$E$12*Layout!$D117)</f>
        <v/>
      </c>
      <c r="P135" s="91">
        <f t="shared" si="4"/>
        <v>0</v>
      </c>
    </row>
    <row r="136" spans="1:16" x14ac:dyDescent="0.35">
      <c r="A136" s="96">
        <f t="shared" si="5"/>
        <v>116</v>
      </c>
      <c r="B136" s="95" t="str">
        <f>IF(ISBLANK(Layout!B118), "", Layout!B118)</f>
        <v/>
      </c>
      <c r="C136" s="94" t="str">
        <f>IF(ISBLANK(Layout!C118), "", Layout!C118)</f>
        <v/>
      </c>
      <c r="D136" s="93" t="str">
        <f>IF(Layout!D118 &gt;0, $J$12 - E136 - P136, "")</f>
        <v/>
      </c>
      <c r="E136" s="92">
        <f>IFERROR(Layout!D118*SUM($D$12:$D$17), "")</f>
        <v>0</v>
      </c>
      <c r="F136" s="92" t="str">
        <f>IF(ISBLANK(Layout!E118),"",Layout!E118*$J$12/Stocks!$E$3*Layout!$D118)</f>
        <v/>
      </c>
      <c r="G136" s="92" t="str">
        <f>IF(ISBLANK(Layout!F118),"",Layout!F118*$J$12/Stocks!$E$4*Layout!$D118)</f>
        <v/>
      </c>
      <c r="H136" s="92" t="str">
        <f>IF(ISBLANK(Layout!G118),"",Layout!G118*$J$12/Stocks!$E$5*Layout!$D118)</f>
        <v/>
      </c>
      <c r="I136" s="92" t="str">
        <f>IF(ISBLANK(Layout!H118),"",Layout!H118*$J$12/Stocks!$E$6*Layout!$D118)</f>
        <v/>
      </c>
      <c r="J136" s="92" t="str">
        <f>IF(ISBLANK(Layout!I118),"",Layout!I118*$J$12/Stocks!$E$7*Layout!$D118)</f>
        <v/>
      </c>
      <c r="K136" s="92" t="str">
        <f>IF(ISBLANK(Layout!J118),"",Layout!J118*$J$12/Stocks!$E$8*Layout!$D118)</f>
        <v/>
      </c>
      <c r="L136" s="92" t="str">
        <f>IF(ISBLANK(Layout!K118),"",Layout!K118*$J$12/Stocks!$E$9*Layout!$D118)</f>
        <v/>
      </c>
      <c r="M136" s="92" t="str">
        <f>IF(ISBLANK(Layout!L118),"",Layout!L118*$J$12/Stocks!$E$10*Layout!$D118)</f>
        <v/>
      </c>
      <c r="N136" s="92" t="str">
        <f>IF(ISBLANK(Layout!M118),"",Layout!M118*$J$12/Stocks!$E$11*Layout!$D118)</f>
        <v/>
      </c>
      <c r="O136" s="92" t="str">
        <f>IF(ISBLANK(Layout!N118),"",Layout!N118*$J$12/Stocks!$E$12*Layout!$D118)</f>
        <v/>
      </c>
      <c r="P136" s="91">
        <f t="shared" si="4"/>
        <v>0</v>
      </c>
    </row>
    <row r="137" spans="1:16" x14ac:dyDescent="0.35">
      <c r="A137" s="96">
        <f t="shared" si="5"/>
        <v>117</v>
      </c>
      <c r="B137" s="95" t="str">
        <f>IF(ISBLANK(Layout!B119), "", Layout!B119)</f>
        <v/>
      </c>
      <c r="C137" s="94" t="str">
        <f>IF(ISBLANK(Layout!C119), "", Layout!C119)</f>
        <v/>
      </c>
      <c r="D137" s="93" t="str">
        <f>IF(Layout!D119 &gt;0, $J$12 - E137 - P137, "")</f>
        <v/>
      </c>
      <c r="E137" s="92">
        <f>IFERROR(Layout!D119*SUM($D$12:$D$17), "")</f>
        <v>0</v>
      </c>
      <c r="F137" s="92" t="str">
        <f>IF(ISBLANK(Layout!E119),"",Layout!E119*$J$12/Stocks!$E$3*Layout!$D119)</f>
        <v/>
      </c>
      <c r="G137" s="92" t="str">
        <f>IF(ISBLANK(Layout!F119),"",Layout!F119*$J$12/Stocks!$E$4*Layout!$D119)</f>
        <v/>
      </c>
      <c r="H137" s="92" t="str">
        <f>IF(ISBLANK(Layout!G119),"",Layout!G119*$J$12/Stocks!$E$5*Layout!$D119)</f>
        <v/>
      </c>
      <c r="I137" s="92" t="str">
        <f>IF(ISBLANK(Layout!H119),"",Layout!H119*$J$12/Stocks!$E$6*Layout!$D119)</f>
        <v/>
      </c>
      <c r="J137" s="92" t="str">
        <f>IF(ISBLANK(Layout!I119),"",Layout!I119*$J$12/Stocks!$E$7*Layout!$D119)</f>
        <v/>
      </c>
      <c r="K137" s="92" t="str">
        <f>IF(ISBLANK(Layout!J119),"",Layout!J119*$J$12/Stocks!$E$8*Layout!$D119)</f>
        <v/>
      </c>
      <c r="L137" s="92" t="str">
        <f>IF(ISBLANK(Layout!K119),"",Layout!K119*$J$12/Stocks!$E$9*Layout!$D119)</f>
        <v/>
      </c>
      <c r="M137" s="92" t="str">
        <f>IF(ISBLANK(Layout!L119),"",Layout!L119*$J$12/Stocks!$E$10*Layout!$D119)</f>
        <v/>
      </c>
      <c r="N137" s="92" t="str">
        <f>IF(ISBLANK(Layout!M119),"",Layout!M119*$J$12/Stocks!$E$11*Layout!$D119)</f>
        <v/>
      </c>
      <c r="O137" s="92" t="str">
        <f>IF(ISBLANK(Layout!N119),"",Layout!N119*$J$12/Stocks!$E$12*Layout!$D119)</f>
        <v/>
      </c>
      <c r="P137" s="91">
        <f t="shared" si="4"/>
        <v>0</v>
      </c>
    </row>
    <row r="138" spans="1:16" x14ac:dyDescent="0.35">
      <c r="A138" s="96">
        <f t="shared" si="5"/>
        <v>118</v>
      </c>
      <c r="B138" s="95" t="str">
        <f>IF(ISBLANK(Layout!B120), "", Layout!B120)</f>
        <v/>
      </c>
      <c r="C138" s="94" t="str">
        <f>IF(ISBLANK(Layout!C120), "", Layout!C120)</f>
        <v/>
      </c>
      <c r="D138" s="93" t="str">
        <f>IF(Layout!D120 &gt;0, $J$12 - E138 - P138, "")</f>
        <v/>
      </c>
      <c r="E138" s="92">
        <f>IFERROR(Layout!D120*SUM($D$12:$D$17), "")</f>
        <v>0</v>
      </c>
      <c r="F138" s="92" t="str">
        <f>IF(ISBLANK(Layout!E120),"",Layout!E120*$J$12/Stocks!$E$3*Layout!$D120)</f>
        <v/>
      </c>
      <c r="G138" s="92" t="str">
        <f>IF(ISBLANK(Layout!F120),"",Layout!F120*$J$12/Stocks!$E$4*Layout!$D120)</f>
        <v/>
      </c>
      <c r="H138" s="92" t="str">
        <f>IF(ISBLANK(Layout!G120),"",Layout!G120*$J$12/Stocks!$E$5*Layout!$D120)</f>
        <v/>
      </c>
      <c r="I138" s="92" t="str">
        <f>IF(ISBLANK(Layout!H120),"",Layout!H120*$J$12/Stocks!$E$6*Layout!$D120)</f>
        <v/>
      </c>
      <c r="J138" s="92" t="str">
        <f>IF(ISBLANK(Layout!I120),"",Layout!I120*$J$12/Stocks!$E$7*Layout!$D120)</f>
        <v/>
      </c>
      <c r="K138" s="92" t="str">
        <f>IF(ISBLANK(Layout!J120),"",Layout!J120*$J$12/Stocks!$E$8*Layout!$D120)</f>
        <v/>
      </c>
      <c r="L138" s="92" t="str">
        <f>IF(ISBLANK(Layout!K120),"",Layout!K120*$J$12/Stocks!$E$9*Layout!$D120)</f>
        <v/>
      </c>
      <c r="M138" s="92" t="str">
        <f>IF(ISBLANK(Layout!L120),"",Layout!L120*$J$12/Stocks!$E$10*Layout!$D120)</f>
        <v/>
      </c>
      <c r="N138" s="92" t="str">
        <f>IF(ISBLANK(Layout!M120),"",Layout!M120*$J$12/Stocks!$E$11*Layout!$D120)</f>
        <v/>
      </c>
      <c r="O138" s="92" t="str">
        <f>IF(ISBLANK(Layout!N120),"",Layout!N120*$J$12/Stocks!$E$12*Layout!$D120)</f>
        <v/>
      </c>
      <c r="P138" s="91">
        <f t="shared" si="4"/>
        <v>0</v>
      </c>
    </row>
    <row r="139" spans="1:16" x14ac:dyDescent="0.35">
      <c r="A139" s="90">
        <f t="shared" si="5"/>
        <v>119</v>
      </c>
      <c r="B139" s="89" t="str">
        <f>IF(ISBLANK(Layout!B121), "", Layout!B121)</f>
        <v/>
      </c>
      <c r="C139" s="88" t="str">
        <f>IF(ISBLANK(Layout!C121), "", Layout!C121)</f>
        <v/>
      </c>
      <c r="D139" s="87" t="str">
        <f>IF(Layout!D121 &gt;0, $J$12 - E139 - P139, "")</f>
        <v/>
      </c>
      <c r="E139" s="86">
        <f>IFERROR(Layout!D121*SUM($D$12:$D$17), "")</f>
        <v>0</v>
      </c>
      <c r="F139" s="86" t="str">
        <f>IF(ISBLANK(Layout!E121),"",Layout!E121*$J$12/Stocks!$E$3*Layout!$D121)</f>
        <v/>
      </c>
      <c r="G139" s="86" t="str">
        <f>IF(ISBLANK(Layout!F121),"",Layout!F121*$J$12/Stocks!$E$4*Layout!$D121)</f>
        <v/>
      </c>
      <c r="H139" s="86" t="str">
        <f>IF(ISBLANK(Layout!G121),"",Layout!G121*$J$12/Stocks!$E$5*Layout!$D121)</f>
        <v/>
      </c>
      <c r="I139" s="86" t="str">
        <f>IF(ISBLANK(Layout!H121),"",Layout!H121*$J$12/Stocks!$E$6*Layout!$D121)</f>
        <v/>
      </c>
      <c r="J139" s="86" t="str">
        <f>IF(ISBLANK(Layout!I121),"",Layout!I121*$J$12/Stocks!$E$7*Layout!$D121)</f>
        <v/>
      </c>
      <c r="K139" s="86" t="str">
        <f>IF(ISBLANK(Layout!J121),"",Layout!J121*$J$12/Stocks!$E$8*Layout!$D121)</f>
        <v/>
      </c>
      <c r="L139" s="86" t="str">
        <f>IF(ISBLANK(Layout!K121),"",Layout!K121*$J$12/Stocks!$E$9*Layout!$D121)</f>
        <v/>
      </c>
      <c r="M139" s="86" t="str">
        <f>IF(ISBLANK(Layout!L121),"",Layout!L121*$J$12/Stocks!$E$10*Layout!$D121)</f>
        <v/>
      </c>
      <c r="N139" s="86" t="str">
        <f>IF(ISBLANK(Layout!M121),"",Layout!M121*$J$12/Stocks!$E$11*Layout!$D121)</f>
        <v/>
      </c>
      <c r="O139" s="86" t="str">
        <f>IF(ISBLANK(Layout!N121),"",Layout!N121*$J$12/Stocks!$E$12*Layout!$D121)</f>
        <v/>
      </c>
      <c r="P139" s="85">
        <f t="shared" si="4"/>
        <v>0</v>
      </c>
    </row>
    <row r="140" spans="1:16" x14ac:dyDescent="0.35">
      <c r="A140" s="103">
        <f t="shared" si="5"/>
        <v>120</v>
      </c>
      <c r="B140" s="102" t="str">
        <f>IF(ISBLANK(Layout!B122), "", Layout!B122)</f>
        <v/>
      </c>
      <c r="C140" s="101" t="str">
        <f>IF(ISBLANK(Layout!C122), "", Layout!C122)</f>
        <v/>
      </c>
      <c r="D140" s="100" t="str">
        <f>IF(Layout!D122 &gt;0, $J$12 - E140 - P140, "")</f>
        <v/>
      </c>
      <c r="E140" s="99">
        <f>IFERROR(Layout!D122*SUM($D$12:$D$17), "")</f>
        <v>0</v>
      </c>
      <c r="F140" s="98" t="str">
        <f>IF(ISBLANK(Layout!E122),"",Layout!E122*$J$12/Stocks!$E$3*Layout!$D122)</f>
        <v/>
      </c>
      <c r="G140" s="98" t="str">
        <f>IF(ISBLANK(Layout!F122),"",Layout!F122*$J$12/Stocks!$E$4*Layout!$D122)</f>
        <v/>
      </c>
      <c r="H140" s="98" t="str">
        <f>IF(ISBLANK(Layout!G122),"",Layout!G122*$J$12/Stocks!$E$5*Layout!$D122)</f>
        <v/>
      </c>
      <c r="I140" s="98" t="str">
        <f>IF(ISBLANK(Layout!H122),"",Layout!H122*$J$12/Stocks!$E$6*Layout!$D122)</f>
        <v/>
      </c>
      <c r="J140" s="98" t="str">
        <f>IF(ISBLANK(Layout!I122),"",Layout!I122*$J$12/Stocks!$E$7*Layout!$D122)</f>
        <v/>
      </c>
      <c r="K140" s="98" t="str">
        <f>IF(ISBLANK(Layout!J122),"",Layout!J122*$J$12/Stocks!$E$8*Layout!$D122)</f>
        <v/>
      </c>
      <c r="L140" s="98" t="str">
        <f>IF(ISBLANK(Layout!K122),"",Layout!K122*$J$12/Stocks!$E$9*Layout!$D122)</f>
        <v/>
      </c>
      <c r="M140" s="98" t="str">
        <f>IF(ISBLANK(Layout!L122),"",Layout!L122*$J$12/Stocks!$E$10*Layout!$D122)</f>
        <v/>
      </c>
      <c r="N140" s="98" t="str">
        <f>IF(ISBLANK(Layout!M122),"",Layout!M122*$J$12/Stocks!$E$11*Layout!$D122)</f>
        <v/>
      </c>
      <c r="O140" s="98" t="str">
        <f>IF(ISBLANK(Layout!N122),"",Layout!N122*$J$12/Stocks!$E$12*Layout!$D122)</f>
        <v/>
      </c>
      <c r="P140" s="97">
        <f t="shared" si="4"/>
        <v>0</v>
      </c>
    </row>
    <row r="141" spans="1:16" x14ac:dyDescent="0.35">
      <c r="A141" s="96">
        <f t="shared" si="5"/>
        <v>121</v>
      </c>
      <c r="B141" s="95" t="str">
        <f>IF(ISBLANK(Layout!B123), "", Layout!B123)</f>
        <v/>
      </c>
      <c r="C141" s="94" t="str">
        <f>IF(ISBLANK(Layout!C123), "", Layout!C123)</f>
        <v/>
      </c>
      <c r="D141" s="93" t="str">
        <f>IF(Layout!D123 &gt;0, $J$12 - E141 - P141, "")</f>
        <v/>
      </c>
      <c r="E141" s="92">
        <f>IFERROR(Layout!D123*SUM($D$12:$D$17), "")</f>
        <v>0</v>
      </c>
      <c r="F141" s="92" t="str">
        <f>IF(ISBLANK(Layout!E123),"",Layout!E123*$J$12/Stocks!$E$3*Layout!$D123)</f>
        <v/>
      </c>
      <c r="G141" s="92" t="str">
        <f>IF(ISBLANK(Layout!F123),"",Layout!F123*$J$12/Stocks!$E$4*Layout!$D123)</f>
        <v/>
      </c>
      <c r="H141" s="92" t="str">
        <f>IF(ISBLANK(Layout!G123),"",Layout!G123*$J$12/Stocks!$E$5*Layout!$D123)</f>
        <v/>
      </c>
      <c r="I141" s="92" t="str">
        <f>IF(ISBLANK(Layout!H123),"",Layout!H123*$J$12/Stocks!$E$6*Layout!$D123)</f>
        <v/>
      </c>
      <c r="J141" s="92" t="str">
        <f>IF(ISBLANK(Layout!I123),"",Layout!I123*$J$12/Stocks!$E$7*Layout!$D123)</f>
        <v/>
      </c>
      <c r="K141" s="92" t="str">
        <f>IF(ISBLANK(Layout!J123),"",Layout!J123*$J$12/Stocks!$E$8*Layout!$D123)</f>
        <v/>
      </c>
      <c r="L141" s="92" t="str">
        <f>IF(ISBLANK(Layout!K123),"",Layout!K123*$J$12/Stocks!$E$9*Layout!$D123)</f>
        <v/>
      </c>
      <c r="M141" s="92" t="str">
        <f>IF(ISBLANK(Layout!L123),"",Layout!L123*$J$12/Stocks!$E$10*Layout!$D123)</f>
        <v/>
      </c>
      <c r="N141" s="92" t="str">
        <f>IF(ISBLANK(Layout!M123),"",Layout!M123*$J$12/Stocks!$E$11*Layout!$D123)</f>
        <v/>
      </c>
      <c r="O141" s="92" t="str">
        <f>IF(ISBLANK(Layout!N123),"",Layout!N123*$J$12/Stocks!$E$12*Layout!$D123)</f>
        <v/>
      </c>
      <c r="P141" s="91">
        <f t="shared" si="4"/>
        <v>0</v>
      </c>
    </row>
    <row r="142" spans="1:16" x14ac:dyDescent="0.35">
      <c r="A142" s="96">
        <f t="shared" si="5"/>
        <v>122</v>
      </c>
      <c r="B142" s="95" t="str">
        <f>IF(ISBLANK(Layout!B124), "", Layout!B124)</f>
        <v/>
      </c>
      <c r="C142" s="94" t="str">
        <f>IF(ISBLANK(Layout!C124), "", Layout!C124)</f>
        <v/>
      </c>
      <c r="D142" s="93" t="str">
        <f>IF(Layout!D124 &gt;0, $J$12 - E142 - P142, "")</f>
        <v/>
      </c>
      <c r="E142" s="92">
        <f>IFERROR(Layout!D124*SUM($D$12:$D$17), "")</f>
        <v>0</v>
      </c>
      <c r="F142" s="92" t="str">
        <f>IF(ISBLANK(Layout!E124),"",Layout!E124*$J$12/Stocks!$E$3*Layout!$D124)</f>
        <v/>
      </c>
      <c r="G142" s="92" t="str">
        <f>IF(ISBLANK(Layout!F124),"",Layout!F124*$J$12/Stocks!$E$4*Layout!$D124)</f>
        <v/>
      </c>
      <c r="H142" s="92" t="str">
        <f>IF(ISBLANK(Layout!G124),"",Layout!G124*$J$12/Stocks!$E$5*Layout!$D124)</f>
        <v/>
      </c>
      <c r="I142" s="92" t="str">
        <f>IF(ISBLANK(Layout!H124),"",Layout!H124*$J$12/Stocks!$E$6*Layout!$D124)</f>
        <v/>
      </c>
      <c r="J142" s="92" t="str">
        <f>IF(ISBLANK(Layout!I124),"",Layout!I124*$J$12/Stocks!$E$7*Layout!$D124)</f>
        <v/>
      </c>
      <c r="K142" s="92" t="str">
        <f>IF(ISBLANK(Layout!J124),"",Layout!J124*$J$12/Stocks!$E$8*Layout!$D124)</f>
        <v/>
      </c>
      <c r="L142" s="92" t="str">
        <f>IF(ISBLANK(Layout!K124),"",Layout!K124*$J$12/Stocks!$E$9*Layout!$D124)</f>
        <v/>
      </c>
      <c r="M142" s="92" t="str">
        <f>IF(ISBLANK(Layout!L124),"",Layout!L124*$J$12/Stocks!$E$10*Layout!$D124)</f>
        <v/>
      </c>
      <c r="N142" s="92" t="str">
        <f>IF(ISBLANK(Layout!M124),"",Layout!M124*$J$12/Stocks!$E$11*Layout!$D124)</f>
        <v/>
      </c>
      <c r="O142" s="92" t="str">
        <f>IF(ISBLANK(Layout!N124),"",Layout!N124*$J$12/Stocks!$E$12*Layout!$D124)</f>
        <v/>
      </c>
      <c r="P142" s="91">
        <f t="shared" si="4"/>
        <v>0</v>
      </c>
    </row>
    <row r="143" spans="1:16" x14ac:dyDescent="0.35">
      <c r="A143" s="96">
        <f t="shared" si="5"/>
        <v>123</v>
      </c>
      <c r="B143" s="95" t="str">
        <f>IF(ISBLANK(Layout!B125), "", Layout!B125)</f>
        <v/>
      </c>
      <c r="C143" s="94" t="str">
        <f>IF(ISBLANK(Layout!C125), "", Layout!C125)</f>
        <v/>
      </c>
      <c r="D143" s="93" t="str">
        <f>IF(Layout!D125 &gt;0, $J$12 - E143 - P143, "")</f>
        <v/>
      </c>
      <c r="E143" s="92">
        <f>IFERROR(Layout!D125*SUM($D$12:$D$17), "")</f>
        <v>0</v>
      </c>
      <c r="F143" s="92" t="str">
        <f>IF(ISBLANK(Layout!E125),"",Layout!E125*$J$12/Stocks!$E$3*Layout!$D125)</f>
        <v/>
      </c>
      <c r="G143" s="92" t="str">
        <f>IF(ISBLANK(Layout!F125),"",Layout!F125*$J$12/Stocks!$E$4*Layout!$D125)</f>
        <v/>
      </c>
      <c r="H143" s="92" t="str">
        <f>IF(ISBLANK(Layout!G125),"",Layout!G125*$J$12/Stocks!$E$5*Layout!$D125)</f>
        <v/>
      </c>
      <c r="I143" s="92" t="str">
        <f>IF(ISBLANK(Layout!H125),"",Layout!H125*$J$12/Stocks!$E$6*Layout!$D125)</f>
        <v/>
      </c>
      <c r="J143" s="92" t="str">
        <f>IF(ISBLANK(Layout!I125),"",Layout!I125*$J$12/Stocks!$E$7*Layout!$D125)</f>
        <v/>
      </c>
      <c r="K143" s="92" t="str">
        <f>IF(ISBLANK(Layout!J125),"",Layout!J125*$J$12/Stocks!$E$8*Layout!$D125)</f>
        <v/>
      </c>
      <c r="L143" s="92" t="str">
        <f>IF(ISBLANK(Layout!K125),"",Layout!K125*$J$12/Stocks!$E$9*Layout!$D125)</f>
        <v/>
      </c>
      <c r="M143" s="92" t="str">
        <f>IF(ISBLANK(Layout!L125),"",Layout!L125*$J$12/Stocks!$E$10*Layout!$D125)</f>
        <v/>
      </c>
      <c r="N143" s="92" t="str">
        <f>IF(ISBLANK(Layout!M125),"",Layout!M125*$J$12/Stocks!$E$11*Layout!$D125)</f>
        <v/>
      </c>
      <c r="O143" s="92" t="str">
        <f>IF(ISBLANK(Layout!N125),"",Layout!N125*$J$12/Stocks!$E$12*Layout!$D125)</f>
        <v/>
      </c>
      <c r="P143" s="91">
        <f t="shared" si="4"/>
        <v>0</v>
      </c>
    </row>
    <row r="144" spans="1:16" x14ac:dyDescent="0.35">
      <c r="A144" s="96">
        <f t="shared" si="5"/>
        <v>124</v>
      </c>
      <c r="B144" s="95" t="str">
        <f>IF(ISBLANK(Layout!B126), "", Layout!B126)</f>
        <v/>
      </c>
      <c r="C144" s="94" t="str">
        <f>IF(ISBLANK(Layout!C126), "", Layout!C126)</f>
        <v/>
      </c>
      <c r="D144" s="93" t="str">
        <f>IF(Layout!D126 &gt;0, $J$12 - E144 - P144, "")</f>
        <v/>
      </c>
      <c r="E144" s="92">
        <f>IFERROR(Layout!D126*SUM($D$12:$D$17), "")</f>
        <v>0</v>
      </c>
      <c r="F144" s="92" t="str">
        <f>IF(ISBLANK(Layout!E126),"",Layout!E126*$J$12/Stocks!$E$3*Layout!$D126)</f>
        <v/>
      </c>
      <c r="G144" s="92" t="str">
        <f>IF(ISBLANK(Layout!F126),"",Layout!F126*$J$12/Stocks!$E$4*Layout!$D126)</f>
        <v/>
      </c>
      <c r="H144" s="92" t="str">
        <f>IF(ISBLANK(Layout!G126),"",Layout!G126*$J$12/Stocks!$E$5*Layout!$D126)</f>
        <v/>
      </c>
      <c r="I144" s="92" t="str">
        <f>IF(ISBLANK(Layout!H126),"",Layout!H126*$J$12/Stocks!$E$6*Layout!$D126)</f>
        <v/>
      </c>
      <c r="J144" s="92" t="str">
        <f>IF(ISBLANK(Layout!I126),"",Layout!I126*$J$12/Stocks!$E$7*Layout!$D126)</f>
        <v/>
      </c>
      <c r="K144" s="92" t="str">
        <f>IF(ISBLANK(Layout!J126),"",Layout!J126*$J$12/Stocks!$E$8*Layout!$D126)</f>
        <v/>
      </c>
      <c r="L144" s="92" t="str">
        <f>IF(ISBLANK(Layout!K126),"",Layout!K126*$J$12/Stocks!$E$9*Layout!$D126)</f>
        <v/>
      </c>
      <c r="M144" s="92" t="str">
        <f>IF(ISBLANK(Layout!L126),"",Layout!L126*$J$12/Stocks!$E$10*Layout!$D126)</f>
        <v/>
      </c>
      <c r="N144" s="92" t="str">
        <f>IF(ISBLANK(Layout!M126),"",Layout!M126*$J$12/Stocks!$E$11*Layout!$D126)</f>
        <v/>
      </c>
      <c r="O144" s="92" t="str">
        <f>IF(ISBLANK(Layout!N126),"",Layout!N126*$J$12/Stocks!$E$12*Layout!$D126)</f>
        <v/>
      </c>
      <c r="P144" s="91">
        <f t="shared" si="4"/>
        <v>0</v>
      </c>
    </row>
    <row r="145" spans="1:16" x14ac:dyDescent="0.35">
      <c r="A145" s="96">
        <f t="shared" si="5"/>
        <v>125</v>
      </c>
      <c r="B145" s="95" t="str">
        <f>IF(ISBLANK(Layout!B127), "", Layout!B127)</f>
        <v/>
      </c>
      <c r="C145" s="94" t="str">
        <f>IF(ISBLANK(Layout!C127), "", Layout!C127)</f>
        <v/>
      </c>
      <c r="D145" s="93" t="str">
        <f>IF(Layout!D127 &gt;0, $J$12 - E145 - P145, "")</f>
        <v/>
      </c>
      <c r="E145" s="92">
        <f>IFERROR(Layout!D127*SUM($D$12:$D$17), "")</f>
        <v>0</v>
      </c>
      <c r="F145" s="92" t="str">
        <f>IF(ISBLANK(Layout!E127),"",Layout!E127*$J$12/Stocks!$E$3*Layout!$D127)</f>
        <v/>
      </c>
      <c r="G145" s="92" t="str">
        <f>IF(ISBLANK(Layout!F127),"",Layout!F127*$J$12/Stocks!$E$4*Layout!$D127)</f>
        <v/>
      </c>
      <c r="H145" s="92" t="str">
        <f>IF(ISBLANK(Layout!G127),"",Layout!G127*$J$12/Stocks!$E$5*Layout!$D127)</f>
        <v/>
      </c>
      <c r="I145" s="92" t="str">
        <f>IF(ISBLANK(Layout!H127),"",Layout!H127*$J$12/Stocks!$E$6*Layout!$D127)</f>
        <v/>
      </c>
      <c r="J145" s="92" t="str">
        <f>IF(ISBLANK(Layout!I127),"",Layout!I127*$J$12/Stocks!$E$7*Layout!$D127)</f>
        <v/>
      </c>
      <c r="K145" s="92" t="str">
        <f>IF(ISBLANK(Layout!J127),"",Layout!J127*$J$12/Stocks!$E$8*Layout!$D127)</f>
        <v/>
      </c>
      <c r="L145" s="92" t="str">
        <f>IF(ISBLANK(Layout!K127),"",Layout!K127*$J$12/Stocks!$E$9*Layout!$D127)</f>
        <v/>
      </c>
      <c r="M145" s="92" t="str">
        <f>IF(ISBLANK(Layout!L127),"",Layout!L127*$J$12/Stocks!$E$10*Layout!$D127)</f>
        <v/>
      </c>
      <c r="N145" s="92" t="str">
        <f>IF(ISBLANK(Layout!M127),"",Layout!M127*$J$12/Stocks!$E$11*Layout!$D127)</f>
        <v/>
      </c>
      <c r="O145" s="92" t="str">
        <f>IF(ISBLANK(Layout!N127),"",Layout!N127*$J$12/Stocks!$E$12*Layout!$D127)</f>
        <v/>
      </c>
      <c r="P145" s="91">
        <f t="shared" si="4"/>
        <v>0</v>
      </c>
    </row>
    <row r="146" spans="1:16" x14ac:dyDescent="0.35">
      <c r="A146" s="96">
        <f t="shared" si="5"/>
        <v>126</v>
      </c>
      <c r="B146" s="95" t="str">
        <f>IF(ISBLANK(Layout!B128), "", Layout!B128)</f>
        <v/>
      </c>
      <c r="C146" s="94" t="str">
        <f>IF(ISBLANK(Layout!C128), "", Layout!C128)</f>
        <v/>
      </c>
      <c r="D146" s="93" t="str">
        <f>IF(Layout!D128 &gt;0, $J$12 - E146 - P146, "")</f>
        <v/>
      </c>
      <c r="E146" s="92">
        <f>IFERROR(Layout!D128*SUM($D$12:$D$17), "")</f>
        <v>0</v>
      </c>
      <c r="F146" s="92" t="str">
        <f>IF(ISBLANK(Layout!E128),"",Layout!E128*$J$12/Stocks!$E$3*Layout!$D128)</f>
        <v/>
      </c>
      <c r="G146" s="92" t="str">
        <f>IF(ISBLANK(Layout!F128),"",Layout!F128*$J$12/Stocks!$E$4*Layout!$D128)</f>
        <v/>
      </c>
      <c r="H146" s="92" t="str">
        <f>IF(ISBLANK(Layout!G128),"",Layout!G128*$J$12/Stocks!$E$5*Layout!$D128)</f>
        <v/>
      </c>
      <c r="I146" s="92" t="str">
        <f>IF(ISBLANK(Layout!H128),"",Layout!H128*$J$12/Stocks!$E$6*Layout!$D128)</f>
        <v/>
      </c>
      <c r="J146" s="92" t="str">
        <f>IF(ISBLANK(Layout!I128),"",Layout!I128*$J$12/Stocks!$E$7*Layout!$D128)</f>
        <v/>
      </c>
      <c r="K146" s="92" t="str">
        <f>IF(ISBLANK(Layout!J128),"",Layout!J128*$J$12/Stocks!$E$8*Layout!$D128)</f>
        <v/>
      </c>
      <c r="L146" s="92" t="str">
        <f>IF(ISBLANK(Layout!K128),"",Layout!K128*$J$12/Stocks!$E$9*Layout!$D128)</f>
        <v/>
      </c>
      <c r="M146" s="92" t="str">
        <f>IF(ISBLANK(Layout!L128),"",Layout!L128*$J$12/Stocks!$E$10*Layout!$D128)</f>
        <v/>
      </c>
      <c r="N146" s="92" t="str">
        <f>IF(ISBLANK(Layout!M128),"",Layout!M128*$J$12/Stocks!$E$11*Layout!$D128)</f>
        <v/>
      </c>
      <c r="O146" s="92" t="str">
        <f>IF(ISBLANK(Layout!N128),"",Layout!N128*$J$12/Stocks!$E$12*Layout!$D128)</f>
        <v/>
      </c>
      <c r="P146" s="91">
        <f t="shared" si="4"/>
        <v>0</v>
      </c>
    </row>
    <row r="147" spans="1:16" x14ac:dyDescent="0.35">
      <c r="A147" s="90">
        <f t="shared" si="5"/>
        <v>127</v>
      </c>
      <c r="B147" s="89" t="str">
        <f>IF(ISBLANK(Layout!B129), "", Layout!B129)</f>
        <v/>
      </c>
      <c r="C147" s="88" t="str">
        <f>IF(ISBLANK(Layout!C129), "", Layout!C129)</f>
        <v/>
      </c>
      <c r="D147" s="87" t="str">
        <f>IF(Layout!D129 &gt;0, $J$12 - E147 - P147, "")</f>
        <v/>
      </c>
      <c r="E147" s="86">
        <f>IFERROR(Layout!D129*SUM($D$12:$D$17), "")</f>
        <v>0</v>
      </c>
      <c r="F147" s="86" t="str">
        <f>IF(ISBLANK(Layout!E129),"",Layout!E129*$J$12/Stocks!$E$3*Layout!$D129)</f>
        <v/>
      </c>
      <c r="G147" s="86" t="str">
        <f>IF(ISBLANK(Layout!F129),"",Layout!F129*$J$12/Stocks!$E$4*Layout!$D129)</f>
        <v/>
      </c>
      <c r="H147" s="86" t="str">
        <f>IF(ISBLANK(Layout!G129),"",Layout!G129*$J$12/Stocks!$E$5*Layout!$D129)</f>
        <v/>
      </c>
      <c r="I147" s="86" t="str">
        <f>IF(ISBLANK(Layout!H129),"",Layout!H129*$J$12/Stocks!$E$6*Layout!$D129)</f>
        <v/>
      </c>
      <c r="J147" s="86" t="str">
        <f>IF(ISBLANK(Layout!I129),"",Layout!I129*$J$12/Stocks!$E$7*Layout!$D129)</f>
        <v/>
      </c>
      <c r="K147" s="86" t="str">
        <f>IF(ISBLANK(Layout!J129),"",Layout!J129*$J$12/Stocks!$E$8*Layout!$D129)</f>
        <v/>
      </c>
      <c r="L147" s="86" t="str">
        <f>IF(ISBLANK(Layout!K129),"",Layout!K129*$J$12/Stocks!$E$9*Layout!$D129)</f>
        <v/>
      </c>
      <c r="M147" s="86" t="str">
        <f>IF(ISBLANK(Layout!L129),"",Layout!L129*$J$12/Stocks!$E$10*Layout!$D129)</f>
        <v/>
      </c>
      <c r="N147" s="86" t="str">
        <f>IF(ISBLANK(Layout!M129),"",Layout!M129*$J$12/Stocks!$E$11*Layout!$D129)</f>
        <v/>
      </c>
      <c r="O147" s="86" t="str">
        <f>IF(ISBLANK(Layout!N129),"",Layout!N129*$J$12/Stocks!$E$12*Layout!$D129)</f>
        <v/>
      </c>
      <c r="P147" s="85">
        <f t="shared" si="4"/>
        <v>0</v>
      </c>
    </row>
    <row r="148" spans="1:16" x14ac:dyDescent="0.35">
      <c r="A148" s="103">
        <f t="shared" si="5"/>
        <v>128</v>
      </c>
      <c r="B148" s="102" t="str">
        <f>IF(ISBLANK(Layout!B130), "", Layout!B130)</f>
        <v/>
      </c>
      <c r="C148" s="101" t="str">
        <f>IF(ISBLANK(Layout!C130), "", Layout!C130)</f>
        <v/>
      </c>
      <c r="D148" s="100" t="str">
        <f>IF(Layout!D130 &gt;0, $J$12 - E148 - P148, "")</f>
        <v/>
      </c>
      <c r="E148" s="99">
        <f>IFERROR(Layout!D130*SUM($D$12:$D$17), "")</f>
        <v>0</v>
      </c>
      <c r="F148" s="98" t="str">
        <f>IF(ISBLANK(Layout!E130),"",Layout!E130*$J$12/Stocks!$E$3*Layout!$D130)</f>
        <v/>
      </c>
      <c r="G148" s="98" t="str">
        <f>IF(ISBLANK(Layout!F130),"",Layout!F130*$J$12/Stocks!$E$4*Layout!$D130)</f>
        <v/>
      </c>
      <c r="H148" s="98" t="str">
        <f>IF(ISBLANK(Layout!G130),"",Layout!G130*$J$12/Stocks!$E$5*Layout!$D130)</f>
        <v/>
      </c>
      <c r="I148" s="98" t="str">
        <f>IF(ISBLANK(Layout!H130),"",Layout!H130*$J$12/Stocks!$E$6*Layout!$D130)</f>
        <v/>
      </c>
      <c r="J148" s="98" t="str">
        <f>IF(ISBLANK(Layout!I130),"",Layout!I130*$J$12/Stocks!$E$7*Layout!$D130)</f>
        <v/>
      </c>
      <c r="K148" s="98" t="str">
        <f>IF(ISBLANK(Layout!J130),"",Layout!J130*$J$12/Stocks!$E$8*Layout!$D130)</f>
        <v/>
      </c>
      <c r="L148" s="98" t="str">
        <f>IF(ISBLANK(Layout!K130),"",Layout!K130*$J$12/Stocks!$E$9*Layout!$D130)</f>
        <v/>
      </c>
      <c r="M148" s="98" t="str">
        <f>IF(ISBLANK(Layout!L130),"",Layout!L130*$J$12/Stocks!$E$10*Layout!$D130)</f>
        <v/>
      </c>
      <c r="N148" s="98" t="str">
        <f>IF(ISBLANK(Layout!M130),"",Layout!M130*$J$12/Stocks!$E$11*Layout!$D130)</f>
        <v/>
      </c>
      <c r="O148" s="98" t="str">
        <f>IF(ISBLANK(Layout!N130),"",Layout!N130*$J$12/Stocks!$E$12*Layout!$D130)</f>
        <v/>
      </c>
      <c r="P148" s="97">
        <f t="shared" si="4"/>
        <v>0</v>
      </c>
    </row>
    <row r="149" spans="1:16" x14ac:dyDescent="0.35">
      <c r="A149" s="96">
        <f t="shared" si="5"/>
        <v>129</v>
      </c>
      <c r="B149" s="95" t="str">
        <f>IF(ISBLANK(Layout!B131), "", Layout!B131)</f>
        <v/>
      </c>
      <c r="C149" s="94" t="str">
        <f>IF(ISBLANK(Layout!C131), "", Layout!C131)</f>
        <v/>
      </c>
      <c r="D149" s="93" t="str">
        <f>IF(Layout!D131 &gt;0, $J$12 - E149 - P149, "")</f>
        <v/>
      </c>
      <c r="E149" s="92">
        <f>IFERROR(Layout!D131*SUM($D$12:$D$17), "")</f>
        <v>0</v>
      </c>
      <c r="F149" s="92" t="str">
        <f>IF(ISBLANK(Layout!E131),"",Layout!E131*$J$12/Stocks!$E$3*Layout!$D131)</f>
        <v/>
      </c>
      <c r="G149" s="92" t="str">
        <f>IF(ISBLANK(Layout!F131),"",Layout!F131*$J$12/Stocks!$E$4*Layout!$D131)</f>
        <v/>
      </c>
      <c r="H149" s="92" t="str">
        <f>IF(ISBLANK(Layout!G131),"",Layout!G131*$J$12/Stocks!$E$5*Layout!$D131)</f>
        <v/>
      </c>
      <c r="I149" s="92" t="str">
        <f>IF(ISBLANK(Layout!H131),"",Layout!H131*$J$12/Stocks!$E$6*Layout!$D131)</f>
        <v/>
      </c>
      <c r="J149" s="92" t="str">
        <f>IF(ISBLANK(Layout!I131),"",Layout!I131*$J$12/Stocks!$E$7*Layout!$D131)</f>
        <v/>
      </c>
      <c r="K149" s="92" t="str">
        <f>IF(ISBLANK(Layout!J131),"",Layout!J131*$J$12/Stocks!$E$8*Layout!$D131)</f>
        <v/>
      </c>
      <c r="L149" s="92" t="str">
        <f>IF(ISBLANK(Layout!K131),"",Layout!K131*$J$12/Stocks!$E$9*Layout!$D131)</f>
        <v/>
      </c>
      <c r="M149" s="92" t="str">
        <f>IF(ISBLANK(Layout!L131),"",Layout!L131*$J$12/Stocks!$E$10*Layout!$D131)</f>
        <v/>
      </c>
      <c r="N149" s="92" t="str">
        <f>IF(ISBLANK(Layout!M131),"",Layout!M131*$J$12/Stocks!$E$11*Layout!$D131)</f>
        <v/>
      </c>
      <c r="O149" s="92" t="str">
        <f>IF(ISBLANK(Layout!N131),"",Layout!N131*$J$12/Stocks!$E$12*Layout!$D131)</f>
        <v/>
      </c>
      <c r="P149" s="91">
        <f t="shared" si="4"/>
        <v>0</v>
      </c>
    </row>
    <row r="150" spans="1:16" x14ac:dyDescent="0.35">
      <c r="A150" s="96">
        <f t="shared" si="5"/>
        <v>130</v>
      </c>
      <c r="B150" s="95" t="str">
        <f>IF(ISBLANK(Layout!B132), "", Layout!B132)</f>
        <v/>
      </c>
      <c r="C150" s="94" t="str">
        <f>IF(ISBLANK(Layout!C132), "", Layout!C132)</f>
        <v/>
      </c>
      <c r="D150" s="93" t="str">
        <f>IF(Layout!D132 &gt;0, $J$12 - E150 - P150, "")</f>
        <v/>
      </c>
      <c r="E150" s="92">
        <f>IFERROR(Layout!D132*SUM($D$12:$D$17), "")</f>
        <v>0</v>
      </c>
      <c r="F150" s="92" t="str">
        <f>IF(ISBLANK(Layout!E132),"",Layout!E132*$J$12/Stocks!$E$3*Layout!$D132)</f>
        <v/>
      </c>
      <c r="G150" s="92" t="str">
        <f>IF(ISBLANK(Layout!F132),"",Layout!F132*$J$12/Stocks!$E$4*Layout!$D132)</f>
        <v/>
      </c>
      <c r="H150" s="92" t="str">
        <f>IF(ISBLANK(Layout!G132),"",Layout!G132*$J$12/Stocks!$E$5*Layout!$D132)</f>
        <v/>
      </c>
      <c r="I150" s="92" t="str">
        <f>IF(ISBLANK(Layout!H132),"",Layout!H132*$J$12/Stocks!$E$6*Layout!$D132)</f>
        <v/>
      </c>
      <c r="J150" s="92" t="str">
        <f>IF(ISBLANK(Layout!I132),"",Layout!I132*$J$12/Stocks!$E$7*Layout!$D132)</f>
        <v/>
      </c>
      <c r="K150" s="92" t="str">
        <f>IF(ISBLANK(Layout!J132),"",Layout!J132*$J$12/Stocks!$E$8*Layout!$D132)</f>
        <v/>
      </c>
      <c r="L150" s="92" t="str">
        <f>IF(ISBLANK(Layout!K132),"",Layout!K132*$J$12/Stocks!$E$9*Layout!$D132)</f>
        <v/>
      </c>
      <c r="M150" s="92" t="str">
        <f>IF(ISBLANK(Layout!L132),"",Layout!L132*$J$12/Stocks!$E$10*Layout!$D132)</f>
        <v/>
      </c>
      <c r="N150" s="92" t="str">
        <f>IF(ISBLANK(Layout!M132),"",Layout!M132*$J$12/Stocks!$E$11*Layout!$D132)</f>
        <v/>
      </c>
      <c r="O150" s="92" t="str">
        <f>IF(ISBLANK(Layout!N132),"",Layout!N132*$J$12/Stocks!$E$12*Layout!$D132)</f>
        <v/>
      </c>
      <c r="P150" s="91">
        <f t="shared" si="4"/>
        <v>0</v>
      </c>
    </row>
    <row r="151" spans="1:16" x14ac:dyDescent="0.35">
      <c r="A151" s="96">
        <f t="shared" si="5"/>
        <v>131</v>
      </c>
      <c r="B151" s="95" t="str">
        <f>IF(ISBLANK(Layout!B133), "", Layout!B133)</f>
        <v/>
      </c>
      <c r="C151" s="94" t="str">
        <f>IF(ISBLANK(Layout!C133), "", Layout!C133)</f>
        <v/>
      </c>
      <c r="D151" s="93" t="str">
        <f>IF(Layout!D133 &gt;0, $J$12 - E151 - P151, "")</f>
        <v/>
      </c>
      <c r="E151" s="92">
        <f>IFERROR(Layout!D133*SUM($D$12:$D$17), "")</f>
        <v>0</v>
      </c>
      <c r="F151" s="92" t="str">
        <f>IF(ISBLANK(Layout!E133),"",Layout!E133*$J$12/Stocks!$E$3*Layout!$D133)</f>
        <v/>
      </c>
      <c r="G151" s="92" t="str">
        <f>IF(ISBLANK(Layout!F133),"",Layout!F133*$J$12/Stocks!$E$4*Layout!$D133)</f>
        <v/>
      </c>
      <c r="H151" s="92" t="str">
        <f>IF(ISBLANK(Layout!G133),"",Layout!G133*$J$12/Stocks!$E$5*Layout!$D133)</f>
        <v/>
      </c>
      <c r="I151" s="92" t="str">
        <f>IF(ISBLANK(Layout!H133),"",Layout!H133*$J$12/Stocks!$E$6*Layout!$D133)</f>
        <v/>
      </c>
      <c r="J151" s="92" t="str">
        <f>IF(ISBLANK(Layout!I133),"",Layout!I133*$J$12/Stocks!$E$7*Layout!$D133)</f>
        <v/>
      </c>
      <c r="K151" s="92" t="str">
        <f>IF(ISBLANK(Layout!J133),"",Layout!J133*$J$12/Stocks!$E$8*Layout!$D133)</f>
        <v/>
      </c>
      <c r="L151" s="92" t="str">
        <f>IF(ISBLANK(Layout!K133),"",Layout!K133*$J$12/Stocks!$E$9*Layout!$D133)</f>
        <v/>
      </c>
      <c r="M151" s="92" t="str">
        <f>IF(ISBLANK(Layout!L133),"",Layout!L133*$J$12/Stocks!$E$10*Layout!$D133)</f>
        <v/>
      </c>
      <c r="N151" s="92" t="str">
        <f>IF(ISBLANK(Layout!M133),"",Layout!M133*$J$12/Stocks!$E$11*Layout!$D133)</f>
        <v/>
      </c>
      <c r="O151" s="92" t="str">
        <f>IF(ISBLANK(Layout!N133),"",Layout!N133*$J$12/Stocks!$E$12*Layout!$D133)</f>
        <v/>
      </c>
      <c r="P151" s="91">
        <f t="shared" si="4"/>
        <v>0</v>
      </c>
    </row>
    <row r="152" spans="1:16" x14ac:dyDescent="0.35">
      <c r="A152" s="96">
        <f t="shared" si="5"/>
        <v>132</v>
      </c>
      <c r="B152" s="95" t="str">
        <f>IF(ISBLANK(Layout!B134), "", Layout!B134)</f>
        <v/>
      </c>
      <c r="C152" s="94" t="str">
        <f>IF(ISBLANK(Layout!C134), "", Layout!C134)</f>
        <v/>
      </c>
      <c r="D152" s="93" t="str">
        <f>IF(Layout!D134 &gt;0, $J$12 - E152 - P152, "")</f>
        <v/>
      </c>
      <c r="E152" s="92">
        <f>IFERROR(Layout!D134*SUM($D$12:$D$17), "")</f>
        <v>0</v>
      </c>
      <c r="F152" s="92" t="str">
        <f>IF(ISBLANK(Layout!E134),"",Layout!E134*$J$12/Stocks!$E$3*Layout!$D134)</f>
        <v/>
      </c>
      <c r="G152" s="92" t="str">
        <f>IF(ISBLANK(Layout!F134),"",Layout!F134*$J$12/Stocks!$E$4*Layout!$D134)</f>
        <v/>
      </c>
      <c r="H152" s="92" t="str">
        <f>IF(ISBLANK(Layout!G134),"",Layout!G134*$J$12/Stocks!$E$5*Layout!$D134)</f>
        <v/>
      </c>
      <c r="I152" s="92" t="str">
        <f>IF(ISBLANK(Layout!H134),"",Layout!H134*$J$12/Stocks!$E$6*Layout!$D134)</f>
        <v/>
      </c>
      <c r="J152" s="92" t="str">
        <f>IF(ISBLANK(Layout!I134),"",Layout!I134*$J$12/Stocks!$E$7*Layout!$D134)</f>
        <v/>
      </c>
      <c r="K152" s="92" t="str">
        <f>IF(ISBLANK(Layout!J134),"",Layout!J134*$J$12/Stocks!$E$8*Layout!$D134)</f>
        <v/>
      </c>
      <c r="L152" s="92" t="str">
        <f>IF(ISBLANK(Layout!K134),"",Layout!K134*$J$12/Stocks!$E$9*Layout!$D134)</f>
        <v/>
      </c>
      <c r="M152" s="92" t="str">
        <f>IF(ISBLANK(Layout!L134),"",Layout!L134*$J$12/Stocks!$E$10*Layout!$D134)</f>
        <v/>
      </c>
      <c r="N152" s="92" t="str">
        <f>IF(ISBLANK(Layout!M134),"",Layout!M134*$J$12/Stocks!$E$11*Layout!$D134)</f>
        <v/>
      </c>
      <c r="O152" s="92" t="str">
        <f>IF(ISBLANK(Layout!N134),"",Layout!N134*$J$12/Stocks!$E$12*Layout!$D134)</f>
        <v/>
      </c>
      <c r="P152" s="91">
        <f t="shared" si="4"/>
        <v>0</v>
      </c>
    </row>
    <row r="153" spans="1:16" x14ac:dyDescent="0.35">
      <c r="A153" s="96">
        <f t="shared" si="5"/>
        <v>133</v>
      </c>
      <c r="B153" s="95" t="str">
        <f>IF(ISBLANK(Layout!B135), "", Layout!B135)</f>
        <v/>
      </c>
      <c r="C153" s="94" t="str">
        <f>IF(ISBLANK(Layout!C135), "", Layout!C135)</f>
        <v/>
      </c>
      <c r="D153" s="93" t="str">
        <f>IF(Layout!D135 &gt;0, $J$12 - E153 - P153, "")</f>
        <v/>
      </c>
      <c r="E153" s="92">
        <f>IFERROR(Layout!D135*SUM($D$12:$D$17), "")</f>
        <v>0</v>
      </c>
      <c r="F153" s="92" t="str">
        <f>IF(ISBLANK(Layout!E135),"",Layout!E135*$J$12/Stocks!$E$3*Layout!$D135)</f>
        <v/>
      </c>
      <c r="G153" s="92" t="str">
        <f>IF(ISBLANK(Layout!F135),"",Layout!F135*$J$12/Stocks!$E$4*Layout!$D135)</f>
        <v/>
      </c>
      <c r="H153" s="92" t="str">
        <f>IF(ISBLANK(Layout!G135),"",Layout!G135*$J$12/Stocks!$E$5*Layout!$D135)</f>
        <v/>
      </c>
      <c r="I153" s="92" t="str">
        <f>IF(ISBLANK(Layout!H135),"",Layout!H135*$J$12/Stocks!$E$6*Layout!$D135)</f>
        <v/>
      </c>
      <c r="J153" s="92" t="str">
        <f>IF(ISBLANK(Layout!I135),"",Layout!I135*$J$12/Stocks!$E$7*Layout!$D135)</f>
        <v/>
      </c>
      <c r="K153" s="92" t="str">
        <f>IF(ISBLANK(Layout!J135),"",Layout!J135*$J$12/Stocks!$E$8*Layout!$D135)</f>
        <v/>
      </c>
      <c r="L153" s="92" t="str">
        <f>IF(ISBLANK(Layout!K135),"",Layout!K135*$J$12/Stocks!$E$9*Layout!$D135)</f>
        <v/>
      </c>
      <c r="M153" s="92" t="str">
        <f>IF(ISBLANK(Layout!L135),"",Layout!L135*$J$12/Stocks!$E$10*Layout!$D135)</f>
        <v/>
      </c>
      <c r="N153" s="92" t="str">
        <f>IF(ISBLANK(Layout!M135),"",Layout!M135*$J$12/Stocks!$E$11*Layout!$D135)</f>
        <v/>
      </c>
      <c r="O153" s="92" t="str">
        <f>IF(ISBLANK(Layout!N135),"",Layout!N135*$J$12/Stocks!$E$12*Layout!$D135)</f>
        <v/>
      </c>
      <c r="P153" s="91">
        <f t="shared" si="4"/>
        <v>0</v>
      </c>
    </row>
    <row r="154" spans="1:16" x14ac:dyDescent="0.35">
      <c r="A154" s="96">
        <f t="shared" si="5"/>
        <v>134</v>
      </c>
      <c r="B154" s="95" t="str">
        <f>IF(ISBLANK(Layout!B136), "", Layout!B136)</f>
        <v/>
      </c>
      <c r="C154" s="94" t="str">
        <f>IF(ISBLANK(Layout!C136), "", Layout!C136)</f>
        <v/>
      </c>
      <c r="D154" s="93" t="str">
        <f>IF(Layout!D136 &gt;0, $J$12 - E154 - P154, "")</f>
        <v/>
      </c>
      <c r="E154" s="92">
        <f>IFERROR(Layout!D136*SUM($D$12:$D$17), "")</f>
        <v>0</v>
      </c>
      <c r="F154" s="92" t="str">
        <f>IF(ISBLANK(Layout!E136),"",Layout!E136*$J$12/Stocks!$E$3*Layout!$D136)</f>
        <v/>
      </c>
      <c r="G154" s="92" t="str">
        <f>IF(ISBLANK(Layout!F136),"",Layout!F136*$J$12/Stocks!$E$4*Layout!$D136)</f>
        <v/>
      </c>
      <c r="H154" s="92" t="str">
        <f>IF(ISBLANK(Layout!G136),"",Layout!G136*$J$12/Stocks!$E$5*Layout!$D136)</f>
        <v/>
      </c>
      <c r="I154" s="92" t="str">
        <f>IF(ISBLANK(Layout!H136),"",Layout!H136*$J$12/Stocks!$E$6*Layout!$D136)</f>
        <v/>
      </c>
      <c r="J154" s="92" t="str">
        <f>IF(ISBLANK(Layout!I136),"",Layout!I136*$J$12/Stocks!$E$7*Layout!$D136)</f>
        <v/>
      </c>
      <c r="K154" s="92" t="str">
        <f>IF(ISBLANK(Layout!J136),"",Layout!J136*$J$12/Stocks!$E$8*Layout!$D136)</f>
        <v/>
      </c>
      <c r="L154" s="92" t="str">
        <f>IF(ISBLANK(Layout!K136),"",Layout!K136*$J$12/Stocks!$E$9*Layout!$D136)</f>
        <v/>
      </c>
      <c r="M154" s="92" t="str">
        <f>IF(ISBLANK(Layout!L136),"",Layout!L136*$J$12/Stocks!$E$10*Layout!$D136)</f>
        <v/>
      </c>
      <c r="N154" s="92" t="str">
        <f>IF(ISBLANK(Layout!M136),"",Layout!M136*$J$12/Stocks!$E$11*Layout!$D136)</f>
        <v/>
      </c>
      <c r="O154" s="92" t="str">
        <f>IF(ISBLANK(Layout!N136),"",Layout!N136*$J$12/Stocks!$E$12*Layout!$D136)</f>
        <v/>
      </c>
      <c r="P154" s="91">
        <f t="shared" si="4"/>
        <v>0</v>
      </c>
    </row>
    <row r="155" spans="1:16" x14ac:dyDescent="0.35">
      <c r="A155" s="90">
        <f t="shared" si="5"/>
        <v>135</v>
      </c>
      <c r="B155" s="89" t="str">
        <f>IF(ISBLANK(Layout!B137), "", Layout!B137)</f>
        <v/>
      </c>
      <c r="C155" s="88" t="str">
        <f>IF(ISBLANK(Layout!C137), "", Layout!C137)</f>
        <v/>
      </c>
      <c r="D155" s="87" t="str">
        <f>IF(Layout!D137 &gt;0, $J$12 - E155 - P155, "")</f>
        <v/>
      </c>
      <c r="E155" s="86">
        <f>IFERROR(Layout!D137*SUM($D$12:$D$17), "")</f>
        <v>0</v>
      </c>
      <c r="F155" s="86" t="str">
        <f>IF(ISBLANK(Layout!E137),"",Layout!E137*$J$12/Stocks!$E$3*Layout!$D137)</f>
        <v/>
      </c>
      <c r="G155" s="86" t="str">
        <f>IF(ISBLANK(Layout!F137),"",Layout!F137*$J$12/Stocks!$E$4*Layout!$D137)</f>
        <v/>
      </c>
      <c r="H155" s="86" t="str">
        <f>IF(ISBLANK(Layout!G137),"",Layout!G137*$J$12/Stocks!$E$5*Layout!$D137)</f>
        <v/>
      </c>
      <c r="I155" s="86" t="str">
        <f>IF(ISBLANK(Layout!H137),"",Layout!H137*$J$12/Stocks!$E$6*Layout!$D137)</f>
        <v/>
      </c>
      <c r="J155" s="86" t="str">
        <f>IF(ISBLANK(Layout!I137),"",Layout!I137*$J$12/Stocks!$E$7*Layout!$D137)</f>
        <v/>
      </c>
      <c r="K155" s="86" t="str">
        <f>IF(ISBLANK(Layout!J137),"",Layout!J137*$J$12/Stocks!$E$8*Layout!$D137)</f>
        <v/>
      </c>
      <c r="L155" s="86" t="str">
        <f>IF(ISBLANK(Layout!K137),"",Layout!K137*$J$12/Stocks!$E$9*Layout!$D137)</f>
        <v/>
      </c>
      <c r="M155" s="86" t="str">
        <f>IF(ISBLANK(Layout!L137),"",Layout!L137*$J$12/Stocks!$E$10*Layout!$D137)</f>
        <v/>
      </c>
      <c r="N155" s="86" t="str">
        <f>IF(ISBLANK(Layout!M137),"",Layout!M137*$J$12/Stocks!$E$11*Layout!$D137)</f>
        <v/>
      </c>
      <c r="O155" s="86" t="str">
        <f>IF(ISBLANK(Layout!N137),"",Layout!N137*$J$12/Stocks!$E$12*Layout!$D137)</f>
        <v/>
      </c>
      <c r="P155" s="85">
        <f t="shared" si="4"/>
        <v>0</v>
      </c>
    </row>
    <row r="156" spans="1:16" x14ac:dyDescent="0.35">
      <c r="A156" s="103">
        <f t="shared" si="5"/>
        <v>136</v>
      </c>
      <c r="B156" s="102" t="str">
        <f>IF(ISBLANK(Layout!B138), "", Layout!B138)</f>
        <v/>
      </c>
      <c r="C156" s="101" t="str">
        <f>IF(ISBLANK(Layout!C138), "", Layout!C138)</f>
        <v/>
      </c>
      <c r="D156" s="100" t="str">
        <f>IF(Layout!D138 &gt;0, $J$12 - E156 - P156, "")</f>
        <v/>
      </c>
      <c r="E156" s="99">
        <f>IFERROR(Layout!D138*SUM($D$12:$D$17), "")</f>
        <v>0</v>
      </c>
      <c r="F156" s="98" t="str">
        <f>IF(ISBLANK(Layout!E138),"",Layout!E138*$J$12/Stocks!$E$3*Layout!$D138)</f>
        <v/>
      </c>
      <c r="G156" s="98" t="str">
        <f>IF(ISBLANK(Layout!F138),"",Layout!F138*$J$12/Stocks!$E$4*Layout!$D138)</f>
        <v/>
      </c>
      <c r="H156" s="98" t="str">
        <f>IF(ISBLANK(Layout!G138),"",Layout!G138*$J$12/Stocks!$E$5*Layout!$D138)</f>
        <v/>
      </c>
      <c r="I156" s="98" t="str">
        <f>IF(ISBLANK(Layout!H138),"",Layout!H138*$J$12/Stocks!$E$6*Layout!$D138)</f>
        <v/>
      </c>
      <c r="J156" s="98" t="str">
        <f>IF(ISBLANK(Layout!I138),"",Layout!I138*$J$12/Stocks!$E$7*Layout!$D138)</f>
        <v/>
      </c>
      <c r="K156" s="98" t="str">
        <f>IF(ISBLANK(Layout!J138),"",Layout!J138*$J$12/Stocks!$E$8*Layout!$D138)</f>
        <v/>
      </c>
      <c r="L156" s="98" t="str">
        <f>IF(ISBLANK(Layout!K138),"",Layout!K138*$J$12/Stocks!$E$9*Layout!$D138)</f>
        <v/>
      </c>
      <c r="M156" s="98" t="str">
        <f>IF(ISBLANK(Layout!L138),"",Layout!L138*$J$12/Stocks!$E$10*Layout!$D138)</f>
        <v/>
      </c>
      <c r="N156" s="98" t="str">
        <f>IF(ISBLANK(Layout!M138),"",Layout!M138*$J$12/Stocks!$E$11*Layout!$D138)</f>
        <v/>
      </c>
      <c r="O156" s="98" t="str">
        <f>IF(ISBLANK(Layout!N138),"",Layout!N138*$J$12/Stocks!$E$12*Layout!$D138)</f>
        <v/>
      </c>
      <c r="P156" s="97">
        <f t="shared" ref="P156:P219" si="6">SUM(F156:O156)</f>
        <v>0</v>
      </c>
    </row>
    <row r="157" spans="1:16" x14ac:dyDescent="0.35">
      <c r="A157" s="96">
        <f t="shared" si="5"/>
        <v>137</v>
      </c>
      <c r="B157" s="95" t="str">
        <f>IF(ISBLANK(Layout!B139), "", Layout!B139)</f>
        <v/>
      </c>
      <c r="C157" s="94" t="str">
        <f>IF(ISBLANK(Layout!C139), "", Layout!C139)</f>
        <v/>
      </c>
      <c r="D157" s="93" t="str">
        <f>IF(Layout!D139 &gt;0, $J$12 - E157 - P157, "")</f>
        <v/>
      </c>
      <c r="E157" s="92">
        <f>IFERROR(Layout!D139*SUM($D$12:$D$17), "")</f>
        <v>0</v>
      </c>
      <c r="F157" s="92" t="str">
        <f>IF(ISBLANK(Layout!E139),"",Layout!E139*$J$12/Stocks!$E$3*Layout!$D139)</f>
        <v/>
      </c>
      <c r="G157" s="92" t="str">
        <f>IF(ISBLANK(Layout!F139),"",Layout!F139*$J$12/Stocks!$E$4*Layout!$D139)</f>
        <v/>
      </c>
      <c r="H157" s="92" t="str">
        <f>IF(ISBLANK(Layout!G139),"",Layout!G139*$J$12/Stocks!$E$5*Layout!$D139)</f>
        <v/>
      </c>
      <c r="I157" s="92" t="str">
        <f>IF(ISBLANK(Layout!H139),"",Layout!H139*$J$12/Stocks!$E$6*Layout!$D139)</f>
        <v/>
      </c>
      <c r="J157" s="92" t="str">
        <f>IF(ISBLANK(Layout!I139),"",Layout!I139*$J$12/Stocks!$E$7*Layout!$D139)</f>
        <v/>
      </c>
      <c r="K157" s="92" t="str">
        <f>IF(ISBLANK(Layout!J139),"",Layout!J139*$J$12/Stocks!$E$8*Layout!$D139)</f>
        <v/>
      </c>
      <c r="L157" s="92" t="str">
        <f>IF(ISBLANK(Layout!K139),"",Layout!K139*$J$12/Stocks!$E$9*Layout!$D139)</f>
        <v/>
      </c>
      <c r="M157" s="92" t="str">
        <f>IF(ISBLANK(Layout!L139),"",Layout!L139*$J$12/Stocks!$E$10*Layout!$D139)</f>
        <v/>
      </c>
      <c r="N157" s="92" t="str">
        <f>IF(ISBLANK(Layout!M139),"",Layout!M139*$J$12/Stocks!$E$11*Layout!$D139)</f>
        <v/>
      </c>
      <c r="O157" s="92" t="str">
        <f>IF(ISBLANK(Layout!N139),"",Layout!N139*$J$12/Stocks!$E$12*Layout!$D139)</f>
        <v/>
      </c>
      <c r="P157" s="91">
        <f t="shared" si="6"/>
        <v>0</v>
      </c>
    </row>
    <row r="158" spans="1:16" x14ac:dyDescent="0.35">
      <c r="A158" s="96">
        <f t="shared" si="5"/>
        <v>138</v>
      </c>
      <c r="B158" s="95" t="str">
        <f>IF(ISBLANK(Layout!B140), "", Layout!B140)</f>
        <v/>
      </c>
      <c r="C158" s="94" t="str">
        <f>IF(ISBLANK(Layout!C140), "", Layout!C140)</f>
        <v/>
      </c>
      <c r="D158" s="93" t="str">
        <f>IF(Layout!D140 &gt;0, $J$12 - E158 - P158, "")</f>
        <v/>
      </c>
      <c r="E158" s="92">
        <f>IFERROR(Layout!D140*SUM($D$12:$D$17), "")</f>
        <v>0</v>
      </c>
      <c r="F158" s="92" t="str">
        <f>IF(ISBLANK(Layout!E140),"",Layout!E140*$J$12/Stocks!$E$3*Layout!$D140)</f>
        <v/>
      </c>
      <c r="G158" s="92" t="str">
        <f>IF(ISBLANK(Layout!F140),"",Layout!F140*$J$12/Stocks!$E$4*Layout!$D140)</f>
        <v/>
      </c>
      <c r="H158" s="92" t="str">
        <f>IF(ISBLANK(Layout!G140),"",Layout!G140*$J$12/Stocks!$E$5*Layout!$D140)</f>
        <v/>
      </c>
      <c r="I158" s="92" t="str">
        <f>IF(ISBLANK(Layout!H140),"",Layout!H140*$J$12/Stocks!$E$6*Layout!$D140)</f>
        <v/>
      </c>
      <c r="J158" s="92" t="str">
        <f>IF(ISBLANK(Layout!I140),"",Layout!I140*$J$12/Stocks!$E$7*Layout!$D140)</f>
        <v/>
      </c>
      <c r="K158" s="92" t="str">
        <f>IF(ISBLANK(Layout!J140),"",Layout!J140*$J$12/Stocks!$E$8*Layout!$D140)</f>
        <v/>
      </c>
      <c r="L158" s="92" t="str">
        <f>IF(ISBLANK(Layout!K140),"",Layout!K140*$J$12/Stocks!$E$9*Layout!$D140)</f>
        <v/>
      </c>
      <c r="M158" s="92" t="str">
        <f>IF(ISBLANK(Layout!L140),"",Layout!L140*$J$12/Stocks!$E$10*Layout!$D140)</f>
        <v/>
      </c>
      <c r="N158" s="92" t="str">
        <f>IF(ISBLANK(Layout!M140),"",Layout!M140*$J$12/Stocks!$E$11*Layout!$D140)</f>
        <v/>
      </c>
      <c r="O158" s="92" t="str">
        <f>IF(ISBLANK(Layout!N140),"",Layout!N140*$J$12/Stocks!$E$12*Layout!$D140)</f>
        <v/>
      </c>
      <c r="P158" s="91">
        <f t="shared" si="6"/>
        <v>0</v>
      </c>
    </row>
    <row r="159" spans="1:16" x14ac:dyDescent="0.35">
      <c r="A159" s="96">
        <f t="shared" si="5"/>
        <v>139</v>
      </c>
      <c r="B159" s="95" t="str">
        <f>IF(ISBLANK(Layout!B141), "", Layout!B141)</f>
        <v/>
      </c>
      <c r="C159" s="94" t="str">
        <f>IF(ISBLANK(Layout!C141), "", Layout!C141)</f>
        <v/>
      </c>
      <c r="D159" s="93" t="str">
        <f>IF(Layout!D141 &gt;0, $J$12 - E159 - P159, "")</f>
        <v/>
      </c>
      <c r="E159" s="92">
        <f>IFERROR(Layout!D141*SUM($D$12:$D$17), "")</f>
        <v>0</v>
      </c>
      <c r="F159" s="92" t="str">
        <f>IF(ISBLANK(Layout!E141),"",Layout!E141*$J$12/Stocks!$E$3*Layout!$D141)</f>
        <v/>
      </c>
      <c r="G159" s="92" t="str">
        <f>IF(ISBLANK(Layout!F141),"",Layout!F141*$J$12/Stocks!$E$4*Layout!$D141)</f>
        <v/>
      </c>
      <c r="H159" s="92" t="str">
        <f>IF(ISBLANK(Layout!G141),"",Layout!G141*$J$12/Stocks!$E$5*Layout!$D141)</f>
        <v/>
      </c>
      <c r="I159" s="92" t="str">
        <f>IF(ISBLANK(Layout!H141),"",Layout!H141*$J$12/Stocks!$E$6*Layout!$D141)</f>
        <v/>
      </c>
      <c r="J159" s="92" t="str">
        <f>IF(ISBLANK(Layout!I141),"",Layout!I141*$J$12/Stocks!$E$7*Layout!$D141)</f>
        <v/>
      </c>
      <c r="K159" s="92" t="str">
        <f>IF(ISBLANK(Layout!J141),"",Layout!J141*$J$12/Stocks!$E$8*Layout!$D141)</f>
        <v/>
      </c>
      <c r="L159" s="92" t="str">
        <f>IF(ISBLANK(Layout!K141),"",Layout!K141*$J$12/Stocks!$E$9*Layout!$D141)</f>
        <v/>
      </c>
      <c r="M159" s="92" t="str">
        <f>IF(ISBLANK(Layout!L141),"",Layout!L141*$J$12/Stocks!$E$10*Layout!$D141)</f>
        <v/>
      </c>
      <c r="N159" s="92" t="str">
        <f>IF(ISBLANK(Layout!M141),"",Layout!M141*$J$12/Stocks!$E$11*Layout!$D141)</f>
        <v/>
      </c>
      <c r="O159" s="92" t="str">
        <f>IF(ISBLANK(Layout!N141),"",Layout!N141*$J$12/Stocks!$E$12*Layout!$D141)</f>
        <v/>
      </c>
      <c r="P159" s="91">
        <f t="shared" si="6"/>
        <v>0</v>
      </c>
    </row>
    <row r="160" spans="1:16" x14ac:dyDescent="0.35">
      <c r="A160" s="96">
        <f t="shared" si="5"/>
        <v>140</v>
      </c>
      <c r="B160" s="95" t="str">
        <f>IF(ISBLANK(Layout!B142), "", Layout!B142)</f>
        <v/>
      </c>
      <c r="C160" s="94" t="str">
        <f>IF(ISBLANK(Layout!C142), "", Layout!C142)</f>
        <v/>
      </c>
      <c r="D160" s="93" t="str">
        <f>IF(Layout!D142 &gt;0, $J$12 - E160 - P160, "")</f>
        <v/>
      </c>
      <c r="E160" s="92">
        <f>IFERROR(Layout!D142*SUM($D$12:$D$17), "")</f>
        <v>0</v>
      </c>
      <c r="F160" s="92" t="str">
        <f>IF(ISBLANK(Layout!E142),"",Layout!E142*$J$12/Stocks!$E$3*Layout!$D142)</f>
        <v/>
      </c>
      <c r="G160" s="92" t="str">
        <f>IF(ISBLANK(Layout!F142),"",Layout!F142*$J$12/Stocks!$E$4*Layout!$D142)</f>
        <v/>
      </c>
      <c r="H160" s="92" t="str">
        <f>IF(ISBLANK(Layout!G142),"",Layout!G142*$J$12/Stocks!$E$5*Layout!$D142)</f>
        <v/>
      </c>
      <c r="I160" s="92" t="str">
        <f>IF(ISBLANK(Layout!H142),"",Layout!H142*$J$12/Stocks!$E$6*Layout!$D142)</f>
        <v/>
      </c>
      <c r="J160" s="92" t="str">
        <f>IF(ISBLANK(Layout!I142),"",Layout!I142*$J$12/Stocks!$E$7*Layout!$D142)</f>
        <v/>
      </c>
      <c r="K160" s="92" t="str">
        <f>IF(ISBLANK(Layout!J142),"",Layout!J142*$J$12/Stocks!$E$8*Layout!$D142)</f>
        <v/>
      </c>
      <c r="L160" s="92" t="str">
        <f>IF(ISBLANK(Layout!K142),"",Layout!K142*$J$12/Stocks!$E$9*Layout!$D142)</f>
        <v/>
      </c>
      <c r="M160" s="92" t="str">
        <f>IF(ISBLANK(Layout!L142),"",Layout!L142*$J$12/Stocks!$E$10*Layout!$D142)</f>
        <v/>
      </c>
      <c r="N160" s="92" t="str">
        <f>IF(ISBLANK(Layout!M142),"",Layout!M142*$J$12/Stocks!$E$11*Layout!$D142)</f>
        <v/>
      </c>
      <c r="O160" s="92" t="str">
        <f>IF(ISBLANK(Layout!N142),"",Layout!N142*$J$12/Stocks!$E$12*Layout!$D142)</f>
        <v/>
      </c>
      <c r="P160" s="91">
        <f t="shared" si="6"/>
        <v>0</v>
      </c>
    </row>
    <row r="161" spans="1:16" x14ac:dyDescent="0.35">
      <c r="A161" s="96">
        <f t="shared" si="5"/>
        <v>141</v>
      </c>
      <c r="B161" s="95" t="str">
        <f>IF(ISBLANK(Layout!B143), "", Layout!B143)</f>
        <v/>
      </c>
      <c r="C161" s="94" t="str">
        <f>IF(ISBLANK(Layout!C143), "", Layout!C143)</f>
        <v/>
      </c>
      <c r="D161" s="93" t="str">
        <f>IF(Layout!D143 &gt;0, $J$12 - E161 - P161, "")</f>
        <v/>
      </c>
      <c r="E161" s="92">
        <f>IFERROR(Layout!D143*SUM($D$12:$D$17), "")</f>
        <v>0</v>
      </c>
      <c r="F161" s="92" t="str">
        <f>IF(ISBLANK(Layout!E143),"",Layout!E143*$J$12/Stocks!$E$3*Layout!$D143)</f>
        <v/>
      </c>
      <c r="G161" s="92" t="str">
        <f>IF(ISBLANK(Layout!F143),"",Layout!F143*$J$12/Stocks!$E$4*Layout!$D143)</f>
        <v/>
      </c>
      <c r="H161" s="92" t="str">
        <f>IF(ISBLANK(Layout!G143),"",Layout!G143*$J$12/Stocks!$E$5*Layout!$D143)</f>
        <v/>
      </c>
      <c r="I161" s="92" t="str">
        <f>IF(ISBLANK(Layout!H143),"",Layout!H143*$J$12/Stocks!$E$6*Layout!$D143)</f>
        <v/>
      </c>
      <c r="J161" s="92" t="str">
        <f>IF(ISBLANK(Layout!I143),"",Layout!I143*$J$12/Stocks!$E$7*Layout!$D143)</f>
        <v/>
      </c>
      <c r="K161" s="92" t="str">
        <f>IF(ISBLANK(Layout!J143),"",Layout!J143*$J$12/Stocks!$E$8*Layout!$D143)</f>
        <v/>
      </c>
      <c r="L161" s="92" t="str">
        <f>IF(ISBLANK(Layout!K143),"",Layout!K143*$J$12/Stocks!$E$9*Layout!$D143)</f>
        <v/>
      </c>
      <c r="M161" s="92" t="str">
        <f>IF(ISBLANK(Layout!L143),"",Layout!L143*$J$12/Stocks!$E$10*Layout!$D143)</f>
        <v/>
      </c>
      <c r="N161" s="92" t="str">
        <f>IF(ISBLANK(Layout!M143),"",Layout!M143*$J$12/Stocks!$E$11*Layout!$D143)</f>
        <v/>
      </c>
      <c r="O161" s="92" t="str">
        <f>IF(ISBLANK(Layout!N143),"",Layout!N143*$J$12/Stocks!$E$12*Layout!$D143)</f>
        <v/>
      </c>
      <c r="P161" s="91">
        <f t="shared" si="6"/>
        <v>0</v>
      </c>
    </row>
    <row r="162" spans="1:16" x14ac:dyDescent="0.35">
      <c r="A162" s="96">
        <f t="shared" si="5"/>
        <v>142</v>
      </c>
      <c r="B162" s="95" t="str">
        <f>IF(ISBLANK(Layout!B144), "", Layout!B144)</f>
        <v/>
      </c>
      <c r="C162" s="94" t="str">
        <f>IF(ISBLANK(Layout!C144), "", Layout!C144)</f>
        <v/>
      </c>
      <c r="D162" s="93" t="str">
        <f>IF(Layout!D144 &gt;0, $J$12 - E162 - P162, "")</f>
        <v/>
      </c>
      <c r="E162" s="92">
        <f>IFERROR(Layout!D144*SUM($D$12:$D$17), "")</f>
        <v>0</v>
      </c>
      <c r="F162" s="92" t="str">
        <f>IF(ISBLANK(Layout!E144),"",Layout!E144*$J$12/Stocks!$E$3*Layout!$D144)</f>
        <v/>
      </c>
      <c r="G162" s="92" t="str">
        <f>IF(ISBLANK(Layout!F144),"",Layout!F144*$J$12/Stocks!$E$4*Layout!$D144)</f>
        <v/>
      </c>
      <c r="H162" s="92" t="str">
        <f>IF(ISBLANK(Layout!G144),"",Layout!G144*$J$12/Stocks!$E$5*Layout!$D144)</f>
        <v/>
      </c>
      <c r="I162" s="92" t="str">
        <f>IF(ISBLANK(Layout!H144),"",Layout!H144*$J$12/Stocks!$E$6*Layout!$D144)</f>
        <v/>
      </c>
      <c r="J162" s="92" t="str">
        <f>IF(ISBLANK(Layout!I144),"",Layout!I144*$J$12/Stocks!$E$7*Layout!$D144)</f>
        <v/>
      </c>
      <c r="K162" s="92" t="str">
        <f>IF(ISBLANK(Layout!J144),"",Layout!J144*$J$12/Stocks!$E$8*Layout!$D144)</f>
        <v/>
      </c>
      <c r="L162" s="92" t="str">
        <f>IF(ISBLANK(Layout!K144),"",Layout!K144*$J$12/Stocks!$E$9*Layout!$D144)</f>
        <v/>
      </c>
      <c r="M162" s="92" t="str">
        <f>IF(ISBLANK(Layout!L144),"",Layout!L144*$J$12/Stocks!$E$10*Layout!$D144)</f>
        <v/>
      </c>
      <c r="N162" s="92" t="str">
        <f>IF(ISBLANK(Layout!M144),"",Layout!M144*$J$12/Stocks!$E$11*Layout!$D144)</f>
        <v/>
      </c>
      <c r="O162" s="92" t="str">
        <f>IF(ISBLANK(Layout!N144),"",Layout!N144*$J$12/Stocks!$E$12*Layout!$D144)</f>
        <v/>
      </c>
      <c r="P162" s="91">
        <f t="shared" si="6"/>
        <v>0</v>
      </c>
    </row>
    <row r="163" spans="1:16" x14ac:dyDescent="0.35">
      <c r="A163" s="90">
        <f t="shared" si="5"/>
        <v>143</v>
      </c>
      <c r="B163" s="89" t="str">
        <f>IF(ISBLANK(Layout!B145), "", Layout!B145)</f>
        <v/>
      </c>
      <c r="C163" s="88" t="str">
        <f>IF(ISBLANK(Layout!C145), "", Layout!C145)</f>
        <v/>
      </c>
      <c r="D163" s="87" t="str">
        <f>IF(Layout!D145 &gt;0, $J$12 - E163 - P163, "")</f>
        <v/>
      </c>
      <c r="E163" s="86">
        <f>IFERROR(Layout!D145*SUM($D$12:$D$17), "")</f>
        <v>0</v>
      </c>
      <c r="F163" s="86" t="str">
        <f>IF(ISBLANK(Layout!E145),"",Layout!E145*$J$12/Stocks!$E$3*Layout!$D145)</f>
        <v/>
      </c>
      <c r="G163" s="86" t="str">
        <f>IF(ISBLANK(Layout!F145),"",Layout!F145*$J$12/Stocks!$E$4*Layout!$D145)</f>
        <v/>
      </c>
      <c r="H163" s="86" t="str">
        <f>IF(ISBLANK(Layout!G145),"",Layout!G145*$J$12/Stocks!$E$5*Layout!$D145)</f>
        <v/>
      </c>
      <c r="I163" s="86" t="str">
        <f>IF(ISBLANK(Layout!H145),"",Layout!H145*$J$12/Stocks!$E$6*Layout!$D145)</f>
        <v/>
      </c>
      <c r="J163" s="86" t="str">
        <f>IF(ISBLANK(Layout!I145),"",Layout!I145*$J$12/Stocks!$E$7*Layout!$D145)</f>
        <v/>
      </c>
      <c r="K163" s="86" t="str">
        <f>IF(ISBLANK(Layout!J145),"",Layout!J145*$J$12/Stocks!$E$8*Layout!$D145)</f>
        <v/>
      </c>
      <c r="L163" s="86" t="str">
        <f>IF(ISBLANK(Layout!K145),"",Layout!K145*$J$12/Stocks!$E$9*Layout!$D145)</f>
        <v/>
      </c>
      <c r="M163" s="86" t="str">
        <f>IF(ISBLANK(Layout!L145),"",Layout!L145*$J$12/Stocks!$E$10*Layout!$D145)</f>
        <v/>
      </c>
      <c r="N163" s="86" t="str">
        <f>IF(ISBLANK(Layout!M145),"",Layout!M145*$J$12/Stocks!$E$11*Layout!$D145)</f>
        <v/>
      </c>
      <c r="O163" s="86" t="str">
        <f>IF(ISBLANK(Layout!N145),"",Layout!N145*$J$12/Stocks!$E$12*Layout!$D145)</f>
        <v/>
      </c>
      <c r="P163" s="85">
        <f t="shared" si="6"/>
        <v>0</v>
      </c>
    </row>
    <row r="164" spans="1:16" x14ac:dyDescent="0.35">
      <c r="A164" s="103">
        <f t="shared" si="5"/>
        <v>144</v>
      </c>
      <c r="B164" s="102" t="str">
        <f>IF(ISBLANK(Layout!B146), "", Layout!B146)</f>
        <v/>
      </c>
      <c r="C164" s="101" t="str">
        <f>IF(ISBLANK(Layout!C146), "", Layout!C146)</f>
        <v/>
      </c>
      <c r="D164" s="100" t="str">
        <f>IF(Layout!D146 &gt;0, $J$12 - E164 - P164, "")</f>
        <v/>
      </c>
      <c r="E164" s="99">
        <f>IFERROR(Layout!D146*SUM($D$12:$D$17), "")</f>
        <v>0</v>
      </c>
      <c r="F164" s="98" t="str">
        <f>IF(ISBLANK(Layout!E146),"",Layout!E146*$J$12/Stocks!$E$3*Layout!$D146)</f>
        <v/>
      </c>
      <c r="G164" s="98" t="str">
        <f>IF(ISBLANK(Layout!F146),"",Layout!F146*$J$12/Stocks!$E$4*Layout!$D146)</f>
        <v/>
      </c>
      <c r="H164" s="98" t="str">
        <f>IF(ISBLANK(Layout!G146),"",Layout!G146*$J$12/Stocks!$E$5*Layout!$D146)</f>
        <v/>
      </c>
      <c r="I164" s="98" t="str">
        <f>IF(ISBLANK(Layout!H146),"",Layout!H146*$J$12/Stocks!$E$6*Layout!$D146)</f>
        <v/>
      </c>
      <c r="J164" s="98" t="str">
        <f>IF(ISBLANK(Layout!I146),"",Layout!I146*$J$12/Stocks!$E$7*Layout!$D146)</f>
        <v/>
      </c>
      <c r="K164" s="98" t="str">
        <f>IF(ISBLANK(Layout!J146),"",Layout!J146*$J$12/Stocks!$E$8*Layout!$D146)</f>
        <v/>
      </c>
      <c r="L164" s="98" t="str">
        <f>IF(ISBLANK(Layout!K146),"",Layout!K146*$J$12/Stocks!$E$9*Layout!$D146)</f>
        <v/>
      </c>
      <c r="M164" s="98" t="str">
        <f>IF(ISBLANK(Layout!L146),"",Layout!L146*$J$12/Stocks!$E$10*Layout!$D146)</f>
        <v/>
      </c>
      <c r="N164" s="98" t="str">
        <f>IF(ISBLANK(Layout!M146),"",Layout!M146*$J$12/Stocks!$E$11*Layout!$D146)</f>
        <v/>
      </c>
      <c r="O164" s="98" t="str">
        <f>IF(ISBLANK(Layout!N146),"",Layout!N146*$J$12/Stocks!$E$12*Layout!$D146)</f>
        <v/>
      </c>
      <c r="P164" s="97">
        <f t="shared" si="6"/>
        <v>0</v>
      </c>
    </row>
    <row r="165" spans="1:16" x14ac:dyDescent="0.35">
      <c r="A165" s="96">
        <f t="shared" si="5"/>
        <v>145</v>
      </c>
      <c r="B165" s="95" t="str">
        <f>IF(ISBLANK(Layout!B147), "", Layout!B147)</f>
        <v/>
      </c>
      <c r="C165" s="94" t="str">
        <f>IF(ISBLANK(Layout!C147), "", Layout!C147)</f>
        <v/>
      </c>
      <c r="D165" s="93" t="str">
        <f>IF(Layout!D147 &gt;0, $J$12 - E165 - P165, "")</f>
        <v/>
      </c>
      <c r="E165" s="92">
        <f>IFERROR(Layout!D147*SUM($D$12:$D$17), "")</f>
        <v>0</v>
      </c>
      <c r="F165" s="92" t="str">
        <f>IF(ISBLANK(Layout!E147),"",Layout!E147*$J$12/Stocks!$E$3*Layout!$D147)</f>
        <v/>
      </c>
      <c r="G165" s="92" t="str">
        <f>IF(ISBLANK(Layout!F147),"",Layout!F147*$J$12/Stocks!$E$4*Layout!$D147)</f>
        <v/>
      </c>
      <c r="H165" s="92" t="str">
        <f>IF(ISBLANK(Layout!G147),"",Layout!G147*$J$12/Stocks!$E$5*Layout!$D147)</f>
        <v/>
      </c>
      <c r="I165" s="92" t="str">
        <f>IF(ISBLANK(Layout!H147),"",Layout!H147*$J$12/Stocks!$E$6*Layout!$D147)</f>
        <v/>
      </c>
      <c r="J165" s="92" t="str">
        <f>IF(ISBLANK(Layout!I147),"",Layout!I147*$J$12/Stocks!$E$7*Layout!$D147)</f>
        <v/>
      </c>
      <c r="K165" s="92" t="str">
        <f>IF(ISBLANK(Layout!J147),"",Layout!J147*$J$12/Stocks!$E$8*Layout!$D147)</f>
        <v/>
      </c>
      <c r="L165" s="92" t="str">
        <f>IF(ISBLANK(Layout!K147),"",Layout!K147*$J$12/Stocks!$E$9*Layout!$D147)</f>
        <v/>
      </c>
      <c r="M165" s="92" t="str">
        <f>IF(ISBLANK(Layout!L147),"",Layout!L147*$J$12/Stocks!$E$10*Layout!$D147)</f>
        <v/>
      </c>
      <c r="N165" s="92" t="str">
        <f>IF(ISBLANK(Layout!M147),"",Layout!M147*$J$12/Stocks!$E$11*Layout!$D147)</f>
        <v/>
      </c>
      <c r="O165" s="92" t="str">
        <f>IF(ISBLANK(Layout!N147),"",Layout!N147*$J$12/Stocks!$E$12*Layout!$D147)</f>
        <v/>
      </c>
      <c r="P165" s="91">
        <f t="shared" si="6"/>
        <v>0</v>
      </c>
    </row>
    <row r="166" spans="1:16" x14ac:dyDescent="0.35">
      <c r="A166" s="96">
        <f t="shared" si="5"/>
        <v>146</v>
      </c>
      <c r="B166" s="95" t="str">
        <f>IF(ISBLANK(Layout!B148), "", Layout!B148)</f>
        <v/>
      </c>
      <c r="C166" s="94" t="str">
        <f>IF(ISBLANK(Layout!C148), "", Layout!C148)</f>
        <v/>
      </c>
      <c r="D166" s="93" t="str">
        <f>IF(Layout!D148 &gt;0, $J$12 - E166 - P166, "")</f>
        <v/>
      </c>
      <c r="E166" s="92">
        <f>IFERROR(Layout!D148*SUM($D$12:$D$17), "")</f>
        <v>0</v>
      </c>
      <c r="F166" s="92" t="str">
        <f>IF(ISBLANK(Layout!E148),"",Layout!E148*$J$12/Stocks!$E$3*Layout!$D148)</f>
        <v/>
      </c>
      <c r="G166" s="92" t="str">
        <f>IF(ISBLANK(Layout!F148),"",Layout!F148*$J$12/Stocks!$E$4*Layout!$D148)</f>
        <v/>
      </c>
      <c r="H166" s="92" t="str">
        <f>IF(ISBLANK(Layout!G148),"",Layout!G148*$J$12/Stocks!$E$5*Layout!$D148)</f>
        <v/>
      </c>
      <c r="I166" s="92" t="str">
        <f>IF(ISBLANK(Layout!H148),"",Layout!H148*$J$12/Stocks!$E$6*Layout!$D148)</f>
        <v/>
      </c>
      <c r="J166" s="92" t="str">
        <f>IF(ISBLANK(Layout!I148),"",Layout!I148*$J$12/Stocks!$E$7*Layout!$D148)</f>
        <v/>
      </c>
      <c r="K166" s="92" t="str">
        <f>IF(ISBLANK(Layout!J148),"",Layout!J148*$J$12/Stocks!$E$8*Layout!$D148)</f>
        <v/>
      </c>
      <c r="L166" s="92" t="str">
        <f>IF(ISBLANK(Layout!K148),"",Layout!K148*$J$12/Stocks!$E$9*Layout!$D148)</f>
        <v/>
      </c>
      <c r="M166" s="92" t="str">
        <f>IF(ISBLANK(Layout!L148),"",Layout!L148*$J$12/Stocks!$E$10*Layout!$D148)</f>
        <v/>
      </c>
      <c r="N166" s="92" t="str">
        <f>IF(ISBLANK(Layout!M148),"",Layout!M148*$J$12/Stocks!$E$11*Layout!$D148)</f>
        <v/>
      </c>
      <c r="O166" s="92" t="str">
        <f>IF(ISBLANK(Layout!N148),"",Layout!N148*$J$12/Stocks!$E$12*Layout!$D148)</f>
        <v/>
      </c>
      <c r="P166" s="91">
        <f t="shared" si="6"/>
        <v>0</v>
      </c>
    </row>
    <row r="167" spans="1:16" x14ac:dyDescent="0.35">
      <c r="A167" s="96">
        <f t="shared" si="5"/>
        <v>147</v>
      </c>
      <c r="B167" s="95" t="str">
        <f>IF(ISBLANK(Layout!B149), "", Layout!B149)</f>
        <v/>
      </c>
      <c r="C167" s="94" t="str">
        <f>IF(ISBLANK(Layout!C149), "", Layout!C149)</f>
        <v/>
      </c>
      <c r="D167" s="93" t="str">
        <f>IF(Layout!D149 &gt;0, $J$12 - E167 - P167, "")</f>
        <v/>
      </c>
      <c r="E167" s="92">
        <f>IFERROR(Layout!D149*SUM($D$12:$D$17), "")</f>
        <v>0</v>
      </c>
      <c r="F167" s="92" t="str">
        <f>IF(ISBLANK(Layout!E149),"",Layout!E149*$J$12/Stocks!$E$3*Layout!$D149)</f>
        <v/>
      </c>
      <c r="G167" s="92" t="str">
        <f>IF(ISBLANK(Layout!F149),"",Layout!F149*$J$12/Stocks!$E$4*Layout!$D149)</f>
        <v/>
      </c>
      <c r="H167" s="92" t="str">
        <f>IF(ISBLANK(Layout!G149),"",Layout!G149*$J$12/Stocks!$E$5*Layout!$D149)</f>
        <v/>
      </c>
      <c r="I167" s="92" t="str">
        <f>IF(ISBLANK(Layout!H149),"",Layout!H149*$J$12/Stocks!$E$6*Layout!$D149)</f>
        <v/>
      </c>
      <c r="J167" s="92" t="str">
        <f>IF(ISBLANK(Layout!I149),"",Layout!I149*$J$12/Stocks!$E$7*Layout!$D149)</f>
        <v/>
      </c>
      <c r="K167" s="92" t="str">
        <f>IF(ISBLANK(Layout!J149),"",Layout!J149*$J$12/Stocks!$E$8*Layout!$D149)</f>
        <v/>
      </c>
      <c r="L167" s="92" t="str">
        <f>IF(ISBLANK(Layout!K149),"",Layout!K149*$J$12/Stocks!$E$9*Layout!$D149)</f>
        <v/>
      </c>
      <c r="M167" s="92" t="str">
        <f>IF(ISBLANK(Layout!L149),"",Layout!L149*$J$12/Stocks!$E$10*Layout!$D149)</f>
        <v/>
      </c>
      <c r="N167" s="92" t="str">
        <f>IF(ISBLANK(Layout!M149),"",Layout!M149*$J$12/Stocks!$E$11*Layout!$D149)</f>
        <v/>
      </c>
      <c r="O167" s="92" t="str">
        <f>IF(ISBLANK(Layout!N149),"",Layout!N149*$J$12/Stocks!$E$12*Layout!$D149)</f>
        <v/>
      </c>
      <c r="P167" s="91">
        <f t="shared" si="6"/>
        <v>0</v>
      </c>
    </row>
    <row r="168" spans="1:16" x14ac:dyDescent="0.35">
      <c r="A168" s="96">
        <f t="shared" si="5"/>
        <v>148</v>
      </c>
      <c r="B168" s="95" t="str">
        <f>IF(ISBLANK(Layout!B150), "", Layout!B150)</f>
        <v/>
      </c>
      <c r="C168" s="94" t="str">
        <f>IF(ISBLANK(Layout!C150), "", Layout!C150)</f>
        <v/>
      </c>
      <c r="D168" s="93" t="str">
        <f>IF(Layout!D150 &gt;0, $J$12 - E168 - P168, "")</f>
        <v/>
      </c>
      <c r="E168" s="92">
        <f>IFERROR(Layout!D150*SUM($D$12:$D$17), "")</f>
        <v>0</v>
      </c>
      <c r="F168" s="92" t="str">
        <f>IF(ISBLANK(Layout!E150),"",Layout!E150*$J$12/Stocks!$E$3*Layout!$D150)</f>
        <v/>
      </c>
      <c r="G168" s="92" t="str">
        <f>IF(ISBLANK(Layout!F150),"",Layout!F150*$J$12/Stocks!$E$4*Layout!$D150)</f>
        <v/>
      </c>
      <c r="H168" s="92" t="str">
        <f>IF(ISBLANK(Layout!G150),"",Layout!G150*$J$12/Stocks!$E$5*Layout!$D150)</f>
        <v/>
      </c>
      <c r="I168" s="92" t="str">
        <f>IF(ISBLANK(Layout!H150),"",Layout!H150*$J$12/Stocks!$E$6*Layout!$D150)</f>
        <v/>
      </c>
      <c r="J168" s="92" t="str">
        <f>IF(ISBLANK(Layout!I150),"",Layout!I150*$J$12/Stocks!$E$7*Layout!$D150)</f>
        <v/>
      </c>
      <c r="K168" s="92" t="str">
        <f>IF(ISBLANK(Layout!J150),"",Layout!J150*$J$12/Stocks!$E$8*Layout!$D150)</f>
        <v/>
      </c>
      <c r="L168" s="92" t="str">
        <f>IF(ISBLANK(Layout!K150),"",Layout!K150*$J$12/Stocks!$E$9*Layout!$D150)</f>
        <v/>
      </c>
      <c r="M168" s="92" t="str">
        <f>IF(ISBLANK(Layout!L150),"",Layout!L150*$J$12/Stocks!$E$10*Layout!$D150)</f>
        <v/>
      </c>
      <c r="N168" s="92" t="str">
        <f>IF(ISBLANK(Layout!M150),"",Layout!M150*$J$12/Stocks!$E$11*Layout!$D150)</f>
        <v/>
      </c>
      <c r="O168" s="92" t="str">
        <f>IF(ISBLANK(Layout!N150),"",Layout!N150*$J$12/Stocks!$E$12*Layout!$D150)</f>
        <v/>
      </c>
      <c r="P168" s="91">
        <f t="shared" si="6"/>
        <v>0</v>
      </c>
    </row>
    <row r="169" spans="1:16" x14ac:dyDescent="0.35">
      <c r="A169" s="96">
        <f t="shared" ref="A169:A232" si="7">A168+1</f>
        <v>149</v>
      </c>
      <c r="B169" s="95" t="str">
        <f>IF(ISBLANK(Layout!B151), "", Layout!B151)</f>
        <v/>
      </c>
      <c r="C169" s="94" t="str">
        <f>IF(ISBLANK(Layout!C151), "", Layout!C151)</f>
        <v/>
      </c>
      <c r="D169" s="93" t="str">
        <f>IF(Layout!D151 &gt;0, $J$12 - E169 - P169, "")</f>
        <v/>
      </c>
      <c r="E169" s="92">
        <f>IFERROR(Layout!D151*SUM($D$12:$D$17), "")</f>
        <v>0</v>
      </c>
      <c r="F169" s="92" t="str">
        <f>IF(ISBLANK(Layout!E151),"",Layout!E151*$J$12/Stocks!$E$3*Layout!$D151)</f>
        <v/>
      </c>
      <c r="G169" s="92" t="str">
        <f>IF(ISBLANK(Layout!F151),"",Layout!F151*$J$12/Stocks!$E$4*Layout!$D151)</f>
        <v/>
      </c>
      <c r="H169" s="92" t="str">
        <f>IF(ISBLANK(Layout!G151),"",Layout!G151*$J$12/Stocks!$E$5*Layout!$D151)</f>
        <v/>
      </c>
      <c r="I169" s="92" t="str">
        <f>IF(ISBLANK(Layout!H151),"",Layout!H151*$J$12/Stocks!$E$6*Layout!$D151)</f>
        <v/>
      </c>
      <c r="J169" s="92" t="str">
        <f>IF(ISBLANK(Layout!I151),"",Layout!I151*$J$12/Stocks!$E$7*Layout!$D151)</f>
        <v/>
      </c>
      <c r="K169" s="92" t="str">
        <f>IF(ISBLANK(Layout!J151),"",Layout!J151*$J$12/Stocks!$E$8*Layout!$D151)</f>
        <v/>
      </c>
      <c r="L169" s="92" t="str">
        <f>IF(ISBLANK(Layout!K151),"",Layout!K151*$J$12/Stocks!$E$9*Layout!$D151)</f>
        <v/>
      </c>
      <c r="M169" s="92" t="str">
        <f>IF(ISBLANK(Layout!L151),"",Layout!L151*$J$12/Stocks!$E$10*Layout!$D151)</f>
        <v/>
      </c>
      <c r="N169" s="92" t="str">
        <f>IF(ISBLANK(Layout!M151),"",Layout!M151*$J$12/Stocks!$E$11*Layout!$D151)</f>
        <v/>
      </c>
      <c r="O169" s="92" t="str">
        <f>IF(ISBLANK(Layout!N151),"",Layout!N151*$J$12/Stocks!$E$12*Layout!$D151)</f>
        <v/>
      </c>
      <c r="P169" s="91">
        <f t="shared" si="6"/>
        <v>0</v>
      </c>
    </row>
    <row r="170" spans="1:16" x14ac:dyDescent="0.35">
      <c r="A170" s="96">
        <f t="shared" si="7"/>
        <v>150</v>
      </c>
      <c r="B170" s="95" t="str">
        <f>IF(ISBLANK(Layout!B152), "", Layout!B152)</f>
        <v/>
      </c>
      <c r="C170" s="94" t="str">
        <f>IF(ISBLANK(Layout!C152), "", Layout!C152)</f>
        <v/>
      </c>
      <c r="D170" s="93" t="str">
        <f>IF(Layout!D152 &gt;0, $J$12 - E170 - P170, "")</f>
        <v/>
      </c>
      <c r="E170" s="92">
        <f>IFERROR(Layout!D152*SUM($D$12:$D$17), "")</f>
        <v>0</v>
      </c>
      <c r="F170" s="92" t="str">
        <f>IF(ISBLANK(Layout!E152),"",Layout!E152*$J$12/Stocks!$E$3*Layout!$D152)</f>
        <v/>
      </c>
      <c r="G170" s="92" t="str">
        <f>IF(ISBLANK(Layout!F152),"",Layout!F152*$J$12/Stocks!$E$4*Layout!$D152)</f>
        <v/>
      </c>
      <c r="H170" s="92" t="str">
        <f>IF(ISBLANK(Layout!G152),"",Layout!G152*$J$12/Stocks!$E$5*Layout!$D152)</f>
        <v/>
      </c>
      <c r="I170" s="92" t="str">
        <f>IF(ISBLANK(Layout!H152),"",Layout!H152*$J$12/Stocks!$E$6*Layout!$D152)</f>
        <v/>
      </c>
      <c r="J170" s="92" t="str">
        <f>IF(ISBLANK(Layout!I152),"",Layout!I152*$J$12/Stocks!$E$7*Layout!$D152)</f>
        <v/>
      </c>
      <c r="K170" s="92" t="str">
        <f>IF(ISBLANK(Layout!J152),"",Layout!J152*$J$12/Stocks!$E$8*Layout!$D152)</f>
        <v/>
      </c>
      <c r="L170" s="92" t="str">
        <f>IF(ISBLANK(Layout!K152),"",Layout!K152*$J$12/Stocks!$E$9*Layout!$D152)</f>
        <v/>
      </c>
      <c r="M170" s="92" t="str">
        <f>IF(ISBLANK(Layout!L152),"",Layout!L152*$J$12/Stocks!$E$10*Layout!$D152)</f>
        <v/>
      </c>
      <c r="N170" s="92" t="str">
        <f>IF(ISBLANK(Layout!M152),"",Layout!M152*$J$12/Stocks!$E$11*Layout!$D152)</f>
        <v/>
      </c>
      <c r="O170" s="92" t="str">
        <f>IF(ISBLANK(Layout!N152),"",Layout!N152*$J$12/Stocks!$E$12*Layout!$D152)</f>
        <v/>
      </c>
      <c r="P170" s="91">
        <f t="shared" si="6"/>
        <v>0</v>
      </c>
    </row>
    <row r="171" spans="1:16" x14ac:dyDescent="0.35">
      <c r="A171" s="90">
        <f t="shared" si="7"/>
        <v>151</v>
      </c>
      <c r="B171" s="89" t="str">
        <f>IF(ISBLANK(Layout!B153), "", Layout!B153)</f>
        <v/>
      </c>
      <c r="C171" s="88" t="str">
        <f>IF(ISBLANK(Layout!C153), "", Layout!C153)</f>
        <v/>
      </c>
      <c r="D171" s="87" t="str">
        <f>IF(Layout!D153 &gt;0, $J$12 - E171 - P171, "")</f>
        <v/>
      </c>
      <c r="E171" s="86">
        <f>IFERROR(Layout!D153*SUM($D$12:$D$17), "")</f>
        <v>0</v>
      </c>
      <c r="F171" s="86" t="str">
        <f>IF(ISBLANK(Layout!E153),"",Layout!E153*$J$12/Stocks!$E$3*Layout!$D153)</f>
        <v/>
      </c>
      <c r="G171" s="86" t="str">
        <f>IF(ISBLANK(Layout!F153),"",Layout!F153*$J$12/Stocks!$E$4*Layout!$D153)</f>
        <v/>
      </c>
      <c r="H171" s="86" t="str">
        <f>IF(ISBLANK(Layout!G153),"",Layout!G153*$J$12/Stocks!$E$5*Layout!$D153)</f>
        <v/>
      </c>
      <c r="I171" s="86" t="str">
        <f>IF(ISBLANK(Layout!H153),"",Layout!H153*$J$12/Stocks!$E$6*Layout!$D153)</f>
        <v/>
      </c>
      <c r="J171" s="86" t="str">
        <f>IF(ISBLANK(Layout!I153),"",Layout!I153*$J$12/Stocks!$E$7*Layout!$D153)</f>
        <v/>
      </c>
      <c r="K171" s="86" t="str">
        <f>IF(ISBLANK(Layout!J153),"",Layout!J153*$J$12/Stocks!$E$8*Layout!$D153)</f>
        <v/>
      </c>
      <c r="L171" s="86" t="str">
        <f>IF(ISBLANK(Layout!K153),"",Layout!K153*$J$12/Stocks!$E$9*Layout!$D153)</f>
        <v/>
      </c>
      <c r="M171" s="86" t="str">
        <f>IF(ISBLANK(Layout!L153),"",Layout!L153*$J$12/Stocks!$E$10*Layout!$D153)</f>
        <v/>
      </c>
      <c r="N171" s="86" t="str">
        <f>IF(ISBLANK(Layout!M153),"",Layout!M153*$J$12/Stocks!$E$11*Layout!$D153)</f>
        <v/>
      </c>
      <c r="O171" s="86" t="str">
        <f>IF(ISBLANK(Layout!N153),"",Layout!N153*$J$12/Stocks!$E$12*Layout!$D153)</f>
        <v/>
      </c>
      <c r="P171" s="85">
        <f t="shared" si="6"/>
        <v>0</v>
      </c>
    </row>
    <row r="172" spans="1:16" x14ac:dyDescent="0.35">
      <c r="A172" s="103">
        <f t="shared" si="7"/>
        <v>152</v>
      </c>
      <c r="B172" s="102" t="str">
        <f>IF(ISBLANK(Layout!B154), "", Layout!B154)</f>
        <v/>
      </c>
      <c r="C172" s="101" t="str">
        <f>IF(ISBLANK(Layout!C154), "", Layout!C154)</f>
        <v/>
      </c>
      <c r="D172" s="100" t="str">
        <f>IF(Layout!D154 &gt;0, $J$12 - E172 - P172, "")</f>
        <v/>
      </c>
      <c r="E172" s="99">
        <f>IFERROR(Layout!D154*SUM($D$12:$D$17), "")</f>
        <v>0</v>
      </c>
      <c r="F172" s="98" t="str">
        <f>IF(ISBLANK(Layout!E154),"",Layout!E154*$J$12/Stocks!$E$3*Layout!$D154)</f>
        <v/>
      </c>
      <c r="G172" s="98" t="str">
        <f>IF(ISBLANK(Layout!F154),"",Layout!F154*$J$12/Stocks!$E$4*Layout!$D154)</f>
        <v/>
      </c>
      <c r="H172" s="98" t="str">
        <f>IF(ISBLANK(Layout!G154),"",Layout!G154*$J$12/Stocks!$E$5*Layout!$D154)</f>
        <v/>
      </c>
      <c r="I172" s="98" t="str">
        <f>IF(ISBLANK(Layout!H154),"",Layout!H154*$J$12/Stocks!$E$6*Layout!$D154)</f>
        <v/>
      </c>
      <c r="J172" s="98" t="str">
        <f>IF(ISBLANK(Layout!I154),"",Layout!I154*$J$12/Stocks!$E$7*Layout!$D154)</f>
        <v/>
      </c>
      <c r="K172" s="98" t="str">
        <f>IF(ISBLANK(Layout!J154),"",Layout!J154*$J$12/Stocks!$E$8*Layout!$D154)</f>
        <v/>
      </c>
      <c r="L172" s="98" t="str">
        <f>IF(ISBLANK(Layout!K154),"",Layout!K154*$J$12/Stocks!$E$9*Layout!$D154)</f>
        <v/>
      </c>
      <c r="M172" s="98" t="str">
        <f>IF(ISBLANK(Layout!L154),"",Layout!L154*$J$12/Stocks!$E$10*Layout!$D154)</f>
        <v/>
      </c>
      <c r="N172" s="98" t="str">
        <f>IF(ISBLANK(Layout!M154),"",Layout!M154*$J$12/Stocks!$E$11*Layout!$D154)</f>
        <v/>
      </c>
      <c r="O172" s="98" t="str">
        <f>IF(ISBLANK(Layout!N154),"",Layout!N154*$J$12/Stocks!$E$12*Layout!$D154)</f>
        <v/>
      </c>
      <c r="P172" s="97">
        <f t="shared" si="6"/>
        <v>0</v>
      </c>
    </row>
    <row r="173" spans="1:16" x14ac:dyDescent="0.35">
      <c r="A173" s="96">
        <f t="shared" si="7"/>
        <v>153</v>
      </c>
      <c r="B173" s="95" t="str">
        <f>IF(ISBLANK(Layout!B155), "", Layout!B155)</f>
        <v/>
      </c>
      <c r="C173" s="94" t="str">
        <f>IF(ISBLANK(Layout!C155), "", Layout!C155)</f>
        <v/>
      </c>
      <c r="D173" s="93" t="str">
        <f>IF(Layout!D155 &gt;0, $J$12 - E173 - P173, "")</f>
        <v/>
      </c>
      <c r="E173" s="92">
        <f>IFERROR(Layout!D155*SUM($D$12:$D$17), "")</f>
        <v>0</v>
      </c>
      <c r="F173" s="92" t="str">
        <f>IF(ISBLANK(Layout!E155),"",Layout!E155*$J$12/Stocks!$E$3*Layout!$D155)</f>
        <v/>
      </c>
      <c r="G173" s="92" t="str">
        <f>IF(ISBLANK(Layout!F155),"",Layout!F155*$J$12/Stocks!$E$4*Layout!$D155)</f>
        <v/>
      </c>
      <c r="H173" s="92" t="str">
        <f>IF(ISBLANK(Layout!G155),"",Layout!G155*$J$12/Stocks!$E$5*Layout!$D155)</f>
        <v/>
      </c>
      <c r="I173" s="92" t="str">
        <f>IF(ISBLANK(Layout!H155),"",Layout!H155*$J$12/Stocks!$E$6*Layout!$D155)</f>
        <v/>
      </c>
      <c r="J173" s="92" t="str">
        <f>IF(ISBLANK(Layout!I155),"",Layout!I155*$J$12/Stocks!$E$7*Layout!$D155)</f>
        <v/>
      </c>
      <c r="K173" s="92" t="str">
        <f>IF(ISBLANK(Layout!J155),"",Layout!J155*$J$12/Stocks!$E$8*Layout!$D155)</f>
        <v/>
      </c>
      <c r="L173" s="92" t="str">
        <f>IF(ISBLANK(Layout!K155),"",Layout!K155*$J$12/Stocks!$E$9*Layout!$D155)</f>
        <v/>
      </c>
      <c r="M173" s="92" t="str">
        <f>IF(ISBLANK(Layout!L155),"",Layout!L155*$J$12/Stocks!$E$10*Layout!$D155)</f>
        <v/>
      </c>
      <c r="N173" s="92" t="str">
        <f>IF(ISBLANK(Layout!M155),"",Layout!M155*$J$12/Stocks!$E$11*Layout!$D155)</f>
        <v/>
      </c>
      <c r="O173" s="92" t="str">
        <f>IF(ISBLANK(Layout!N155),"",Layout!N155*$J$12/Stocks!$E$12*Layout!$D155)</f>
        <v/>
      </c>
      <c r="P173" s="91">
        <f t="shared" si="6"/>
        <v>0</v>
      </c>
    </row>
    <row r="174" spans="1:16" x14ac:dyDescent="0.35">
      <c r="A174" s="96">
        <f t="shared" si="7"/>
        <v>154</v>
      </c>
      <c r="B174" s="95" t="str">
        <f>IF(ISBLANK(Layout!B156), "", Layout!B156)</f>
        <v/>
      </c>
      <c r="C174" s="94" t="str">
        <f>IF(ISBLANK(Layout!C156), "", Layout!C156)</f>
        <v/>
      </c>
      <c r="D174" s="93" t="str">
        <f>IF(Layout!D156 &gt;0, $J$12 - E174 - P174, "")</f>
        <v/>
      </c>
      <c r="E174" s="92">
        <f>IFERROR(Layout!D156*SUM($D$12:$D$17), "")</f>
        <v>0</v>
      </c>
      <c r="F174" s="92" t="str">
        <f>IF(ISBLANK(Layout!E156),"",Layout!E156*$J$12/Stocks!$E$3*Layout!$D156)</f>
        <v/>
      </c>
      <c r="G174" s="92" t="str">
        <f>IF(ISBLANK(Layout!F156),"",Layout!F156*$J$12/Stocks!$E$4*Layout!$D156)</f>
        <v/>
      </c>
      <c r="H174" s="92" t="str">
        <f>IF(ISBLANK(Layout!G156),"",Layout!G156*$J$12/Stocks!$E$5*Layout!$D156)</f>
        <v/>
      </c>
      <c r="I174" s="92" t="str">
        <f>IF(ISBLANK(Layout!H156),"",Layout!H156*$J$12/Stocks!$E$6*Layout!$D156)</f>
        <v/>
      </c>
      <c r="J174" s="92" t="str">
        <f>IF(ISBLANK(Layout!I156),"",Layout!I156*$J$12/Stocks!$E$7*Layout!$D156)</f>
        <v/>
      </c>
      <c r="K174" s="92" t="str">
        <f>IF(ISBLANK(Layout!J156),"",Layout!J156*$J$12/Stocks!$E$8*Layout!$D156)</f>
        <v/>
      </c>
      <c r="L174" s="92" t="str">
        <f>IF(ISBLANK(Layout!K156),"",Layout!K156*$J$12/Stocks!$E$9*Layout!$D156)</f>
        <v/>
      </c>
      <c r="M174" s="92" t="str">
        <f>IF(ISBLANK(Layout!L156),"",Layout!L156*$J$12/Stocks!$E$10*Layout!$D156)</f>
        <v/>
      </c>
      <c r="N174" s="92" t="str">
        <f>IF(ISBLANK(Layout!M156),"",Layout!M156*$J$12/Stocks!$E$11*Layout!$D156)</f>
        <v/>
      </c>
      <c r="O174" s="92" t="str">
        <f>IF(ISBLANK(Layout!N156),"",Layout!N156*$J$12/Stocks!$E$12*Layout!$D156)</f>
        <v/>
      </c>
      <c r="P174" s="91">
        <f t="shared" si="6"/>
        <v>0</v>
      </c>
    </row>
    <row r="175" spans="1:16" x14ac:dyDescent="0.35">
      <c r="A175" s="96">
        <f t="shared" si="7"/>
        <v>155</v>
      </c>
      <c r="B175" s="95" t="str">
        <f>IF(ISBLANK(Layout!B157), "", Layout!B157)</f>
        <v/>
      </c>
      <c r="C175" s="94" t="str">
        <f>IF(ISBLANK(Layout!C157), "", Layout!C157)</f>
        <v/>
      </c>
      <c r="D175" s="93" t="str">
        <f>IF(Layout!D157 &gt;0, $J$12 - E175 - P175, "")</f>
        <v/>
      </c>
      <c r="E175" s="92">
        <f>IFERROR(Layout!D157*SUM($D$12:$D$17), "")</f>
        <v>0</v>
      </c>
      <c r="F175" s="92" t="str">
        <f>IF(ISBLANK(Layout!E157),"",Layout!E157*$J$12/Stocks!$E$3*Layout!$D157)</f>
        <v/>
      </c>
      <c r="G175" s="92" t="str">
        <f>IF(ISBLANK(Layout!F157),"",Layout!F157*$J$12/Stocks!$E$4*Layout!$D157)</f>
        <v/>
      </c>
      <c r="H175" s="92" t="str">
        <f>IF(ISBLANK(Layout!G157),"",Layout!G157*$J$12/Stocks!$E$5*Layout!$D157)</f>
        <v/>
      </c>
      <c r="I175" s="92" t="str">
        <f>IF(ISBLANK(Layout!H157),"",Layout!H157*$J$12/Stocks!$E$6*Layout!$D157)</f>
        <v/>
      </c>
      <c r="J175" s="92" t="str">
        <f>IF(ISBLANK(Layout!I157),"",Layout!I157*$J$12/Stocks!$E$7*Layout!$D157)</f>
        <v/>
      </c>
      <c r="K175" s="92" t="str">
        <f>IF(ISBLANK(Layout!J157),"",Layout!J157*$J$12/Stocks!$E$8*Layout!$D157)</f>
        <v/>
      </c>
      <c r="L175" s="92" t="str">
        <f>IF(ISBLANK(Layout!K157),"",Layout!K157*$J$12/Stocks!$E$9*Layout!$D157)</f>
        <v/>
      </c>
      <c r="M175" s="92" t="str">
        <f>IF(ISBLANK(Layout!L157),"",Layout!L157*$J$12/Stocks!$E$10*Layout!$D157)</f>
        <v/>
      </c>
      <c r="N175" s="92" t="str">
        <f>IF(ISBLANK(Layout!M157),"",Layout!M157*$J$12/Stocks!$E$11*Layout!$D157)</f>
        <v/>
      </c>
      <c r="O175" s="92" t="str">
        <f>IF(ISBLANK(Layout!N157),"",Layout!N157*$J$12/Stocks!$E$12*Layout!$D157)</f>
        <v/>
      </c>
      <c r="P175" s="91">
        <f t="shared" si="6"/>
        <v>0</v>
      </c>
    </row>
    <row r="176" spans="1:16" x14ac:dyDescent="0.35">
      <c r="A176" s="96">
        <f t="shared" si="7"/>
        <v>156</v>
      </c>
      <c r="B176" s="95" t="str">
        <f>IF(ISBLANK(Layout!B158), "", Layout!B158)</f>
        <v/>
      </c>
      <c r="C176" s="94" t="str">
        <f>IF(ISBLANK(Layout!C158), "", Layout!C158)</f>
        <v/>
      </c>
      <c r="D176" s="93" t="str">
        <f>IF(Layout!D158 &gt;0, $J$12 - E176 - P176, "")</f>
        <v/>
      </c>
      <c r="E176" s="92">
        <f>IFERROR(Layout!D158*SUM($D$12:$D$17), "")</f>
        <v>0</v>
      </c>
      <c r="F176" s="92" t="str">
        <f>IF(ISBLANK(Layout!E158),"",Layout!E158*$J$12/Stocks!$E$3*Layout!$D158)</f>
        <v/>
      </c>
      <c r="G176" s="92" t="str">
        <f>IF(ISBLANK(Layout!F158),"",Layout!F158*$J$12/Stocks!$E$4*Layout!$D158)</f>
        <v/>
      </c>
      <c r="H176" s="92" t="str">
        <f>IF(ISBLANK(Layout!G158),"",Layout!G158*$J$12/Stocks!$E$5*Layout!$D158)</f>
        <v/>
      </c>
      <c r="I176" s="92" t="str">
        <f>IF(ISBLANK(Layout!H158),"",Layout!H158*$J$12/Stocks!$E$6*Layout!$D158)</f>
        <v/>
      </c>
      <c r="J176" s="92" t="str">
        <f>IF(ISBLANK(Layout!I158),"",Layout!I158*$J$12/Stocks!$E$7*Layout!$D158)</f>
        <v/>
      </c>
      <c r="K176" s="92" t="str">
        <f>IF(ISBLANK(Layout!J158),"",Layout!J158*$J$12/Stocks!$E$8*Layout!$D158)</f>
        <v/>
      </c>
      <c r="L176" s="92" t="str">
        <f>IF(ISBLANK(Layout!K158),"",Layout!K158*$J$12/Stocks!$E$9*Layout!$D158)</f>
        <v/>
      </c>
      <c r="M176" s="92" t="str">
        <f>IF(ISBLANK(Layout!L158),"",Layout!L158*$J$12/Stocks!$E$10*Layout!$D158)</f>
        <v/>
      </c>
      <c r="N176" s="92" t="str">
        <f>IF(ISBLANK(Layout!M158),"",Layout!M158*$J$12/Stocks!$E$11*Layout!$D158)</f>
        <v/>
      </c>
      <c r="O176" s="92" t="str">
        <f>IF(ISBLANK(Layout!N158),"",Layout!N158*$J$12/Stocks!$E$12*Layout!$D158)</f>
        <v/>
      </c>
      <c r="P176" s="91">
        <f t="shared" si="6"/>
        <v>0</v>
      </c>
    </row>
    <row r="177" spans="1:16" x14ac:dyDescent="0.35">
      <c r="A177" s="96">
        <f t="shared" si="7"/>
        <v>157</v>
      </c>
      <c r="B177" s="95" t="str">
        <f>IF(ISBLANK(Layout!B159), "", Layout!B159)</f>
        <v/>
      </c>
      <c r="C177" s="94" t="str">
        <f>IF(ISBLANK(Layout!C159), "", Layout!C159)</f>
        <v/>
      </c>
      <c r="D177" s="93" t="str">
        <f>IF(Layout!D159 &gt;0, $J$12 - E177 - P177, "")</f>
        <v/>
      </c>
      <c r="E177" s="92">
        <f>IFERROR(Layout!D159*SUM($D$12:$D$17), "")</f>
        <v>0</v>
      </c>
      <c r="F177" s="92" t="str">
        <f>IF(ISBLANK(Layout!E159),"",Layout!E159*$J$12/Stocks!$E$3*Layout!$D159)</f>
        <v/>
      </c>
      <c r="G177" s="92" t="str">
        <f>IF(ISBLANK(Layout!F159),"",Layout!F159*$J$12/Stocks!$E$4*Layout!$D159)</f>
        <v/>
      </c>
      <c r="H177" s="92" t="str">
        <f>IF(ISBLANK(Layout!G159),"",Layout!G159*$J$12/Stocks!$E$5*Layout!$D159)</f>
        <v/>
      </c>
      <c r="I177" s="92" t="str">
        <f>IF(ISBLANK(Layout!H159),"",Layout!H159*$J$12/Stocks!$E$6*Layout!$D159)</f>
        <v/>
      </c>
      <c r="J177" s="92" t="str">
        <f>IF(ISBLANK(Layout!I159),"",Layout!I159*$J$12/Stocks!$E$7*Layout!$D159)</f>
        <v/>
      </c>
      <c r="K177" s="92" t="str">
        <f>IF(ISBLANK(Layout!J159),"",Layout!J159*$J$12/Stocks!$E$8*Layout!$D159)</f>
        <v/>
      </c>
      <c r="L177" s="92" t="str">
        <f>IF(ISBLANK(Layout!K159),"",Layout!K159*$J$12/Stocks!$E$9*Layout!$D159)</f>
        <v/>
      </c>
      <c r="M177" s="92" t="str">
        <f>IF(ISBLANK(Layout!L159),"",Layout!L159*$J$12/Stocks!$E$10*Layout!$D159)</f>
        <v/>
      </c>
      <c r="N177" s="92" t="str">
        <f>IF(ISBLANK(Layout!M159),"",Layout!M159*$J$12/Stocks!$E$11*Layout!$D159)</f>
        <v/>
      </c>
      <c r="O177" s="92" t="str">
        <f>IF(ISBLANK(Layout!N159),"",Layout!N159*$J$12/Stocks!$E$12*Layout!$D159)</f>
        <v/>
      </c>
      <c r="P177" s="91">
        <f t="shared" si="6"/>
        <v>0</v>
      </c>
    </row>
    <row r="178" spans="1:16" x14ac:dyDescent="0.35">
      <c r="A178" s="96">
        <f t="shared" si="7"/>
        <v>158</v>
      </c>
      <c r="B178" s="95" t="str">
        <f>IF(ISBLANK(Layout!B160), "", Layout!B160)</f>
        <v/>
      </c>
      <c r="C178" s="94" t="str">
        <f>IF(ISBLANK(Layout!C160), "", Layout!C160)</f>
        <v/>
      </c>
      <c r="D178" s="93" t="str">
        <f>IF(Layout!D160 &gt;0, $J$12 - E178 - P178, "")</f>
        <v/>
      </c>
      <c r="E178" s="92">
        <f>IFERROR(Layout!D160*SUM($D$12:$D$17), "")</f>
        <v>0</v>
      </c>
      <c r="F178" s="92" t="str">
        <f>IF(ISBLANK(Layout!E160),"",Layout!E160*$J$12/Stocks!$E$3*Layout!$D160)</f>
        <v/>
      </c>
      <c r="G178" s="92" t="str">
        <f>IF(ISBLANK(Layout!F160),"",Layout!F160*$J$12/Stocks!$E$4*Layout!$D160)</f>
        <v/>
      </c>
      <c r="H178" s="92" t="str">
        <f>IF(ISBLANK(Layout!G160),"",Layout!G160*$J$12/Stocks!$E$5*Layout!$D160)</f>
        <v/>
      </c>
      <c r="I178" s="92" t="str">
        <f>IF(ISBLANK(Layout!H160),"",Layout!H160*$J$12/Stocks!$E$6*Layout!$D160)</f>
        <v/>
      </c>
      <c r="J178" s="92" t="str">
        <f>IF(ISBLANK(Layout!I160),"",Layout!I160*$J$12/Stocks!$E$7*Layout!$D160)</f>
        <v/>
      </c>
      <c r="K178" s="92" t="str">
        <f>IF(ISBLANK(Layout!J160),"",Layout!J160*$J$12/Stocks!$E$8*Layout!$D160)</f>
        <v/>
      </c>
      <c r="L178" s="92" t="str">
        <f>IF(ISBLANK(Layout!K160),"",Layout!K160*$J$12/Stocks!$E$9*Layout!$D160)</f>
        <v/>
      </c>
      <c r="M178" s="92" t="str">
        <f>IF(ISBLANK(Layout!L160),"",Layout!L160*$J$12/Stocks!$E$10*Layout!$D160)</f>
        <v/>
      </c>
      <c r="N178" s="92" t="str">
        <f>IF(ISBLANK(Layout!M160),"",Layout!M160*$J$12/Stocks!$E$11*Layout!$D160)</f>
        <v/>
      </c>
      <c r="O178" s="92" t="str">
        <f>IF(ISBLANK(Layout!N160),"",Layout!N160*$J$12/Stocks!$E$12*Layout!$D160)</f>
        <v/>
      </c>
      <c r="P178" s="91">
        <f t="shared" si="6"/>
        <v>0</v>
      </c>
    </row>
    <row r="179" spans="1:16" x14ac:dyDescent="0.35">
      <c r="A179" s="90">
        <f t="shared" si="7"/>
        <v>159</v>
      </c>
      <c r="B179" s="89" t="str">
        <f>IF(ISBLANK(Layout!B161), "", Layout!B161)</f>
        <v/>
      </c>
      <c r="C179" s="88" t="str">
        <f>IF(ISBLANK(Layout!C161), "", Layout!C161)</f>
        <v/>
      </c>
      <c r="D179" s="87" t="str">
        <f>IF(Layout!D161 &gt;0, $J$12 - E179 - P179, "")</f>
        <v/>
      </c>
      <c r="E179" s="86">
        <f>IFERROR(Layout!D161*SUM($D$12:$D$17), "")</f>
        <v>0</v>
      </c>
      <c r="F179" s="86" t="str">
        <f>IF(ISBLANK(Layout!E161),"",Layout!E161*$J$12/Stocks!$E$3*Layout!$D161)</f>
        <v/>
      </c>
      <c r="G179" s="86" t="str">
        <f>IF(ISBLANK(Layout!F161),"",Layout!F161*$J$12/Stocks!$E$4*Layout!$D161)</f>
        <v/>
      </c>
      <c r="H179" s="86" t="str">
        <f>IF(ISBLANK(Layout!G161),"",Layout!G161*$J$12/Stocks!$E$5*Layout!$D161)</f>
        <v/>
      </c>
      <c r="I179" s="86" t="str">
        <f>IF(ISBLANK(Layout!H161),"",Layout!H161*$J$12/Stocks!$E$6*Layout!$D161)</f>
        <v/>
      </c>
      <c r="J179" s="86" t="str">
        <f>IF(ISBLANK(Layout!I161),"",Layout!I161*$J$12/Stocks!$E$7*Layout!$D161)</f>
        <v/>
      </c>
      <c r="K179" s="86" t="str">
        <f>IF(ISBLANK(Layout!J161),"",Layout!J161*$J$12/Stocks!$E$8*Layout!$D161)</f>
        <v/>
      </c>
      <c r="L179" s="86" t="str">
        <f>IF(ISBLANK(Layout!K161),"",Layout!K161*$J$12/Stocks!$E$9*Layout!$D161)</f>
        <v/>
      </c>
      <c r="M179" s="86" t="str">
        <f>IF(ISBLANK(Layout!L161),"",Layout!L161*$J$12/Stocks!$E$10*Layout!$D161)</f>
        <v/>
      </c>
      <c r="N179" s="86" t="str">
        <f>IF(ISBLANK(Layout!M161),"",Layout!M161*$J$12/Stocks!$E$11*Layout!$D161)</f>
        <v/>
      </c>
      <c r="O179" s="86" t="str">
        <f>IF(ISBLANK(Layout!N161),"",Layout!N161*$J$12/Stocks!$E$12*Layout!$D161)</f>
        <v/>
      </c>
      <c r="P179" s="85">
        <f t="shared" si="6"/>
        <v>0</v>
      </c>
    </row>
    <row r="180" spans="1:16" x14ac:dyDescent="0.35">
      <c r="A180" s="103">
        <f t="shared" si="7"/>
        <v>160</v>
      </c>
      <c r="B180" s="102" t="str">
        <f>IF(ISBLANK(Layout!B162), "", Layout!B162)</f>
        <v/>
      </c>
      <c r="C180" s="101" t="str">
        <f>IF(ISBLANK(Layout!C162), "", Layout!C162)</f>
        <v/>
      </c>
      <c r="D180" s="100" t="str">
        <f>IF(Layout!D162 &gt;0, $J$12 - E180 - P180, "")</f>
        <v/>
      </c>
      <c r="E180" s="99">
        <f>IFERROR(Layout!D162*SUM($D$12:$D$17), "")</f>
        <v>0</v>
      </c>
      <c r="F180" s="98" t="str">
        <f>IF(ISBLANK(Layout!E162),"",Layout!E162*$J$12/Stocks!$E$3*Layout!$D162)</f>
        <v/>
      </c>
      <c r="G180" s="98" t="str">
        <f>IF(ISBLANK(Layout!F162),"",Layout!F162*$J$12/Stocks!$E$4*Layout!$D162)</f>
        <v/>
      </c>
      <c r="H180" s="98" t="str">
        <f>IF(ISBLANK(Layout!G162),"",Layout!G162*$J$12/Stocks!$E$5*Layout!$D162)</f>
        <v/>
      </c>
      <c r="I180" s="98" t="str">
        <f>IF(ISBLANK(Layout!H162),"",Layout!H162*$J$12/Stocks!$E$6*Layout!$D162)</f>
        <v/>
      </c>
      <c r="J180" s="98" t="str">
        <f>IF(ISBLANK(Layout!I162),"",Layout!I162*$J$12/Stocks!$E$7*Layout!$D162)</f>
        <v/>
      </c>
      <c r="K180" s="98" t="str">
        <f>IF(ISBLANK(Layout!J162),"",Layout!J162*$J$12/Stocks!$E$8*Layout!$D162)</f>
        <v/>
      </c>
      <c r="L180" s="98" t="str">
        <f>IF(ISBLANK(Layout!K162),"",Layout!K162*$J$12/Stocks!$E$9*Layout!$D162)</f>
        <v/>
      </c>
      <c r="M180" s="98" t="str">
        <f>IF(ISBLANK(Layout!L162),"",Layout!L162*$J$12/Stocks!$E$10*Layout!$D162)</f>
        <v/>
      </c>
      <c r="N180" s="98" t="str">
        <f>IF(ISBLANK(Layout!M162),"",Layout!M162*$J$12/Stocks!$E$11*Layout!$D162)</f>
        <v/>
      </c>
      <c r="O180" s="98" t="str">
        <f>IF(ISBLANK(Layout!N162),"",Layout!N162*$J$12/Stocks!$E$12*Layout!$D162)</f>
        <v/>
      </c>
      <c r="P180" s="97">
        <f t="shared" si="6"/>
        <v>0</v>
      </c>
    </row>
    <row r="181" spans="1:16" x14ac:dyDescent="0.35">
      <c r="A181" s="96">
        <f t="shared" si="7"/>
        <v>161</v>
      </c>
      <c r="B181" s="95" t="str">
        <f>IF(ISBLANK(Layout!B163), "", Layout!B163)</f>
        <v/>
      </c>
      <c r="C181" s="94" t="str">
        <f>IF(ISBLANK(Layout!C163), "", Layout!C163)</f>
        <v/>
      </c>
      <c r="D181" s="93" t="str">
        <f>IF(Layout!D163 &gt;0, $J$12 - E181 - P181, "")</f>
        <v/>
      </c>
      <c r="E181" s="92">
        <f>IFERROR(Layout!D163*SUM($D$12:$D$17), "")</f>
        <v>0</v>
      </c>
      <c r="F181" s="92" t="str">
        <f>IF(ISBLANK(Layout!E163),"",Layout!E163*$J$12/Stocks!$E$3*Layout!$D163)</f>
        <v/>
      </c>
      <c r="G181" s="92" t="str">
        <f>IF(ISBLANK(Layout!F163),"",Layout!F163*$J$12/Stocks!$E$4*Layout!$D163)</f>
        <v/>
      </c>
      <c r="H181" s="92" t="str">
        <f>IF(ISBLANK(Layout!G163),"",Layout!G163*$J$12/Stocks!$E$5*Layout!$D163)</f>
        <v/>
      </c>
      <c r="I181" s="92" t="str">
        <f>IF(ISBLANK(Layout!H163),"",Layout!H163*$J$12/Stocks!$E$6*Layout!$D163)</f>
        <v/>
      </c>
      <c r="J181" s="92" t="str">
        <f>IF(ISBLANK(Layout!I163),"",Layout!I163*$J$12/Stocks!$E$7*Layout!$D163)</f>
        <v/>
      </c>
      <c r="K181" s="92" t="str">
        <f>IF(ISBLANK(Layout!J163),"",Layout!J163*$J$12/Stocks!$E$8*Layout!$D163)</f>
        <v/>
      </c>
      <c r="L181" s="92" t="str">
        <f>IF(ISBLANK(Layout!K163),"",Layout!K163*$J$12/Stocks!$E$9*Layout!$D163)</f>
        <v/>
      </c>
      <c r="M181" s="92" t="str">
        <f>IF(ISBLANK(Layout!L163),"",Layout!L163*$J$12/Stocks!$E$10*Layout!$D163)</f>
        <v/>
      </c>
      <c r="N181" s="92" t="str">
        <f>IF(ISBLANK(Layout!M163),"",Layout!M163*$J$12/Stocks!$E$11*Layout!$D163)</f>
        <v/>
      </c>
      <c r="O181" s="92" t="str">
        <f>IF(ISBLANK(Layout!N163),"",Layout!N163*$J$12/Stocks!$E$12*Layout!$D163)</f>
        <v/>
      </c>
      <c r="P181" s="91">
        <f t="shared" si="6"/>
        <v>0</v>
      </c>
    </row>
    <row r="182" spans="1:16" x14ac:dyDescent="0.35">
      <c r="A182" s="96">
        <f t="shared" si="7"/>
        <v>162</v>
      </c>
      <c r="B182" s="95" t="str">
        <f>IF(ISBLANK(Layout!B164), "", Layout!B164)</f>
        <v/>
      </c>
      <c r="C182" s="94" t="str">
        <f>IF(ISBLANK(Layout!C164), "", Layout!C164)</f>
        <v/>
      </c>
      <c r="D182" s="93" t="str">
        <f>IF(Layout!D164 &gt;0, $J$12 - E182 - P182, "")</f>
        <v/>
      </c>
      <c r="E182" s="92">
        <f>IFERROR(Layout!D164*SUM($D$12:$D$17), "")</f>
        <v>0</v>
      </c>
      <c r="F182" s="92" t="str">
        <f>IF(ISBLANK(Layout!E164),"",Layout!E164*$J$12/Stocks!$E$3*Layout!$D164)</f>
        <v/>
      </c>
      <c r="G182" s="92" t="str">
        <f>IF(ISBLANK(Layout!F164),"",Layout!F164*$J$12/Stocks!$E$4*Layout!$D164)</f>
        <v/>
      </c>
      <c r="H182" s="92" t="str">
        <f>IF(ISBLANK(Layout!G164),"",Layout!G164*$J$12/Stocks!$E$5*Layout!$D164)</f>
        <v/>
      </c>
      <c r="I182" s="92" t="str">
        <f>IF(ISBLANK(Layout!H164),"",Layout!H164*$J$12/Stocks!$E$6*Layout!$D164)</f>
        <v/>
      </c>
      <c r="J182" s="92" t="str">
        <f>IF(ISBLANK(Layout!I164),"",Layout!I164*$J$12/Stocks!$E$7*Layout!$D164)</f>
        <v/>
      </c>
      <c r="K182" s="92" t="str">
        <f>IF(ISBLANK(Layout!J164),"",Layout!J164*$J$12/Stocks!$E$8*Layout!$D164)</f>
        <v/>
      </c>
      <c r="L182" s="92" t="str">
        <f>IF(ISBLANK(Layout!K164),"",Layout!K164*$J$12/Stocks!$E$9*Layout!$D164)</f>
        <v/>
      </c>
      <c r="M182" s="92" t="str">
        <f>IF(ISBLANK(Layout!L164),"",Layout!L164*$J$12/Stocks!$E$10*Layout!$D164)</f>
        <v/>
      </c>
      <c r="N182" s="92" t="str">
        <f>IF(ISBLANK(Layout!M164),"",Layout!M164*$J$12/Stocks!$E$11*Layout!$D164)</f>
        <v/>
      </c>
      <c r="O182" s="92" t="str">
        <f>IF(ISBLANK(Layout!N164),"",Layout!N164*$J$12/Stocks!$E$12*Layout!$D164)</f>
        <v/>
      </c>
      <c r="P182" s="91">
        <f t="shared" si="6"/>
        <v>0</v>
      </c>
    </row>
    <row r="183" spans="1:16" x14ac:dyDescent="0.35">
      <c r="A183" s="96">
        <f t="shared" si="7"/>
        <v>163</v>
      </c>
      <c r="B183" s="95" t="str">
        <f>IF(ISBLANK(Layout!B165), "", Layout!B165)</f>
        <v/>
      </c>
      <c r="C183" s="94" t="str">
        <f>IF(ISBLANK(Layout!C165), "", Layout!C165)</f>
        <v/>
      </c>
      <c r="D183" s="93" t="str">
        <f>IF(Layout!D165 &gt;0, $J$12 - E183 - P183, "")</f>
        <v/>
      </c>
      <c r="E183" s="92">
        <f>IFERROR(Layout!D165*SUM($D$12:$D$17), "")</f>
        <v>0</v>
      </c>
      <c r="F183" s="92" t="str">
        <f>IF(ISBLANK(Layout!E165),"",Layout!E165*$J$12/Stocks!$E$3*Layout!$D165)</f>
        <v/>
      </c>
      <c r="G183" s="92" t="str">
        <f>IF(ISBLANK(Layout!F165),"",Layout!F165*$J$12/Stocks!$E$4*Layout!$D165)</f>
        <v/>
      </c>
      <c r="H183" s="92" t="str">
        <f>IF(ISBLANK(Layout!G165),"",Layout!G165*$J$12/Stocks!$E$5*Layout!$D165)</f>
        <v/>
      </c>
      <c r="I183" s="92" t="str">
        <f>IF(ISBLANK(Layout!H165),"",Layout!H165*$J$12/Stocks!$E$6*Layout!$D165)</f>
        <v/>
      </c>
      <c r="J183" s="92" t="str">
        <f>IF(ISBLANK(Layout!I165),"",Layout!I165*$J$12/Stocks!$E$7*Layout!$D165)</f>
        <v/>
      </c>
      <c r="K183" s="92" t="str">
        <f>IF(ISBLANK(Layout!J165),"",Layout!J165*$J$12/Stocks!$E$8*Layout!$D165)</f>
        <v/>
      </c>
      <c r="L183" s="92" t="str">
        <f>IF(ISBLANK(Layout!K165),"",Layout!K165*$J$12/Stocks!$E$9*Layout!$D165)</f>
        <v/>
      </c>
      <c r="M183" s="92" t="str">
        <f>IF(ISBLANK(Layout!L165),"",Layout!L165*$J$12/Stocks!$E$10*Layout!$D165)</f>
        <v/>
      </c>
      <c r="N183" s="92" t="str">
        <f>IF(ISBLANK(Layout!M165),"",Layout!M165*$J$12/Stocks!$E$11*Layout!$D165)</f>
        <v/>
      </c>
      <c r="O183" s="92" t="str">
        <f>IF(ISBLANK(Layout!N165),"",Layout!N165*$J$12/Stocks!$E$12*Layout!$D165)</f>
        <v/>
      </c>
      <c r="P183" s="91">
        <f t="shared" si="6"/>
        <v>0</v>
      </c>
    </row>
    <row r="184" spans="1:16" x14ac:dyDescent="0.35">
      <c r="A184" s="96">
        <f t="shared" si="7"/>
        <v>164</v>
      </c>
      <c r="B184" s="95" t="str">
        <f>IF(ISBLANK(Layout!B166), "", Layout!B166)</f>
        <v/>
      </c>
      <c r="C184" s="94" t="str">
        <f>IF(ISBLANK(Layout!C166), "", Layout!C166)</f>
        <v/>
      </c>
      <c r="D184" s="93" t="str">
        <f>IF(Layout!D166 &gt;0, $J$12 - E184 - P184, "")</f>
        <v/>
      </c>
      <c r="E184" s="92">
        <f>IFERROR(Layout!D166*SUM($D$12:$D$17), "")</f>
        <v>0</v>
      </c>
      <c r="F184" s="92" t="str">
        <f>IF(ISBLANK(Layout!E166),"",Layout!E166*$J$12/Stocks!$E$3*Layout!$D166)</f>
        <v/>
      </c>
      <c r="G184" s="92" t="str">
        <f>IF(ISBLANK(Layout!F166),"",Layout!F166*$J$12/Stocks!$E$4*Layout!$D166)</f>
        <v/>
      </c>
      <c r="H184" s="92" t="str">
        <f>IF(ISBLANK(Layout!G166),"",Layout!G166*$J$12/Stocks!$E$5*Layout!$D166)</f>
        <v/>
      </c>
      <c r="I184" s="92" t="str">
        <f>IF(ISBLANK(Layout!H166),"",Layout!H166*$J$12/Stocks!$E$6*Layout!$D166)</f>
        <v/>
      </c>
      <c r="J184" s="92" t="str">
        <f>IF(ISBLANK(Layout!I166),"",Layout!I166*$J$12/Stocks!$E$7*Layout!$D166)</f>
        <v/>
      </c>
      <c r="K184" s="92" t="str">
        <f>IF(ISBLANK(Layout!J166),"",Layout!J166*$J$12/Stocks!$E$8*Layout!$D166)</f>
        <v/>
      </c>
      <c r="L184" s="92" t="str">
        <f>IF(ISBLANK(Layout!K166),"",Layout!K166*$J$12/Stocks!$E$9*Layout!$D166)</f>
        <v/>
      </c>
      <c r="M184" s="92" t="str">
        <f>IF(ISBLANK(Layout!L166),"",Layout!L166*$J$12/Stocks!$E$10*Layout!$D166)</f>
        <v/>
      </c>
      <c r="N184" s="92" t="str">
        <f>IF(ISBLANK(Layout!M166),"",Layout!M166*$J$12/Stocks!$E$11*Layout!$D166)</f>
        <v/>
      </c>
      <c r="O184" s="92" t="str">
        <f>IF(ISBLANK(Layout!N166),"",Layout!N166*$J$12/Stocks!$E$12*Layout!$D166)</f>
        <v/>
      </c>
      <c r="P184" s="91">
        <f t="shared" si="6"/>
        <v>0</v>
      </c>
    </row>
    <row r="185" spans="1:16" x14ac:dyDescent="0.35">
      <c r="A185" s="96">
        <f t="shared" si="7"/>
        <v>165</v>
      </c>
      <c r="B185" s="95" t="str">
        <f>IF(ISBLANK(Layout!B167), "", Layout!B167)</f>
        <v/>
      </c>
      <c r="C185" s="94" t="str">
        <f>IF(ISBLANK(Layout!C167), "", Layout!C167)</f>
        <v/>
      </c>
      <c r="D185" s="93" t="str">
        <f>IF(Layout!D167 &gt;0, $J$12 - E185 - P185, "")</f>
        <v/>
      </c>
      <c r="E185" s="92">
        <f>IFERROR(Layout!D167*SUM($D$12:$D$17), "")</f>
        <v>0</v>
      </c>
      <c r="F185" s="92" t="str">
        <f>IF(ISBLANK(Layout!E167),"",Layout!E167*$J$12/Stocks!$E$3*Layout!$D167)</f>
        <v/>
      </c>
      <c r="G185" s="92" t="str">
        <f>IF(ISBLANK(Layout!F167),"",Layout!F167*$J$12/Stocks!$E$4*Layout!$D167)</f>
        <v/>
      </c>
      <c r="H185" s="92" t="str">
        <f>IF(ISBLANK(Layout!G167),"",Layout!G167*$J$12/Stocks!$E$5*Layout!$D167)</f>
        <v/>
      </c>
      <c r="I185" s="92" t="str">
        <f>IF(ISBLANK(Layout!H167),"",Layout!H167*$J$12/Stocks!$E$6*Layout!$D167)</f>
        <v/>
      </c>
      <c r="J185" s="92" t="str">
        <f>IF(ISBLANK(Layout!I167),"",Layout!I167*$J$12/Stocks!$E$7*Layout!$D167)</f>
        <v/>
      </c>
      <c r="K185" s="92" t="str">
        <f>IF(ISBLANK(Layout!J167),"",Layout!J167*$J$12/Stocks!$E$8*Layout!$D167)</f>
        <v/>
      </c>
      <c r="L185" s="92" t="str">
        <f>IF(ISBLANK(Layout!K167),"",Layout!K167*$J$12/Stocks!$E$9*Layout!$D167)</f>
        <v/>
      </c>
      <c r="M185" s="92" t="str">
        <f>IF(ISBLANK(Layout!L167),"",Layout!L167*$J$12/Stocks!$E$10*Layout!$D167)</f>
        <v/>
      </c>
      <c r="N185" s="92" t="str">
        <f>IF(ISBLANK(Layout!M167),"",Layout!M167*$J$12/Stocks!$E$11*Layout!$D167)</f>
        <v/>
      </c>
      <c r="O185" s="92" t="str">
        <f>IF(ISBLANK(Layout!N167),"",Layout!N167*$J$12/Stocks!$E$12*Layout!$D167)</f>
        <v/>
      </c>
      <c r="P185" s="91">
        <f t="shared" si="6"/>
        <v>0</v>
      </c>
    </row>
    <row r="186" spans="1:16" x14ac:dyDescent="0.35">
      <c r="A186" s="96">
        <f t="shared" si="7"/>
        <v>166</v>
      </c>
      <c r="B186" s="95" t="str">
        <f>IF(ISBLANK(Layout!B168), "", Layout!B168)</f>
        <v/>
      </c>
      <c r="C186" s="94" t="str">
        <f>IF(ISBLANK(Layout!C168), "", Layout!C168)</f>
        <v/>
      </c>
      <c r="D186" s="93" t="str">
        <f>IF(Layout!D168 &gt;0, $J$12 - E186 - P186, "")</f>
        <v/>
      </c>
      <c r="E186" s="92">
        <f>IFERROR(Layout!D168*SUM($D$12:$D$17), "")</f>
        <v>0</v>
      </c>
      <c r="F186" s="92" t="str">
        <f>IF(ISBLANK(Layout!E168),"",Layout!E168*$J$12/Stocks!$E$3*Layout!$D168)</f>
        <v/>
      </c>
      <c r="G186" s="92" t="str">
        <f>IF(ISBLANK(Layout!F168),"",Layout!F168*$J$12/Stocks!$E$4*Layout!$D168)</f>
        <v/>
      </c>
      <c r="H186" s="92" t="str">
        <f>IF(ISBLANK(Layout!G168),"",Layout!G168*$J$12/Stocks!$E$5*Layout!$D168)</f>
        <v/>
      </c>
      <c r="I186" s="92" t="str">
        <f>IF(ISBLANK(Layout!H168),"",Layout!H168*$J$12/Stocks!$E$6*Layout!$D168)</f>
        <v/>
      </c>
      <c r="J186" s="92" t="str">
        <f>IF(ISBLANK(Layout!I168),"",Layout!I168*$J$12/Stocks!$E$7*Layout!$D168)</f>
        <v/>
      </c>
      <c r="K186" s="92" t="str">
        <f>IF(ISBLANK(Layout!J168),"",Layout!J168*$J$12/Stocks!$E$8*Layout!$D168)</f>
        <v/>
      </c>
      <c r="L186" s="92" t="str">
        <f>IF(ISBLANK(Layout!K168),"",Layout!K168*$J$12/Stocks!$E$9*Layout!$D168)</f>
        <v/>
      </c>
      <c r="M186" s="92" t="str">
        <f>IF(ISBLANK(Layout!L168),"",Layout!L168*$J$12/Stocks!$E$10*Layout!$D168)</f>
        <v/>
      </c>
      <c r="N186" s="92" t="str">
        <f>IF(ISBLANK(Layout!M168),"",Layout!M168*$J$12/Stocks!$E$11*Layout!$D168)</f>
        <v/>
      </c>
      <c r="O186" s="92" t="str">
        <f>IF(ISBLANK(Layout!N168),"",Layout!N168*$J$12/Stocks!$E$12*Layout!$D168)</f>
        <v/>
      </c>
      <c r="P186" s="91">
        <f t="shared" si="6"/>
        <v>0</v>
      </c>
    </row>
    <row r="187" spans="1:16" x14ac:dyDescent="0.35">
      <c r="A187" s="90">
        <f t="shared" si="7"/>
        <v>167</v>
      </c>
      <c r="B187" s="89" t="str">
        <f>IF(ISBLANK(Layout!B169), "", Layout!B169)</f>
        <v/>
      </c>
      <c r="C187" s="88" t="str">
        <f>IF(ISBLANK(Layout!C169), "", Layout!C169)</f>
        <v/>
      </c>
      <c r="D187" s="87" t="str">
        <f>IF(Layout!D169 &gt;0, $J$12 - E187 - P187, "")</f>
        <v/>
      </c>
      <c r="E187" s="86">
        <f>IFERROR(Layout!D169*SUM($D$12:$D$17), "")</f>
        <v>0</v>
      </c>
      <c r="F187" s="86" t="str">
        <f>IF(ISBLANK(Layout!E169),"",Layout!E169*$J$12/Stocks!$E$3*Layout!$D169)</f>
        <v/>
      </c>
      <c r="G187" s="86" t="str">
        <f>IF(ISBLANK(Layout!F169),"",Layout!F169*$J$12/Stocks!$E$4*Layout!$D169)</f>
        <v/>
      </c>
      <c r="H187" s="86" t="str">
        <f>IF(ISBLANK(Layout!G169),"",Layout!G169*$J$12/Stocks!$E$5*Layout!$D169)</f>
        <v/>
      </c>
      <c r="I187" s="86" t="str">
        <f>IF(ISBLANK(Layout!H169),"",Layout!H169*$J$12/Stocks!$E$6*Layout!$D169)</f>
        <v/>
      </c>
      <c r="J187" s="86" t="str">
        <f>IF(ISBLANK(Layout!I169),"",Layout!I169*$J$12/Stocks!$E$7*Layout!$D169)</f>
        <v/>
      </c>
      <c r="K187" s="86" t="str">
        <f>IF(ISBLANK(Layout!J169),"",Layout!J169*$J$12/Stocks!$E$8*Layout!$D169)</f>
        <v/>
      </c>
      <c r="L187" s="86" t="str">
        <f>IF(ISBLANK(Layout!K169),"",Layout!K169*$J$12/Stocks!$E$9*Layout!$D169)</f>
        <v/>
      </c>
      <c r="M187" s="86" t="str">
        <f>IF(ISBLANK(Layout!L169),"",Layout!L169*$J$12/Stocks!$E$10*Layout!$D169)</f>
        <v/>
      </c>
      <c r="N187" s="86" t="str">
        <f>IF(ISBLANK(Layout!M169),"",Layout!M169*$J$12/Stocks!$E$11*Layout!$D169)</f>
        <v/>
      </c>
      <c r="O187" s="86" t="str">
        <f>IF(ISBLANK(Layout!N169),"",Layout!N169*$J$12/Stocks!$E$12*Layout!$D169)</f>
        <v/>
      </c>
      <c r="P187" s="85">
        <f t="shared" si="6"/>
        <v>0</v>
      </c>
    </row>
    <row r="188" spans="1:16" x14ac:dyDescent="0.35">
      <c r="A188" s="103">
        <f t="shared" si="7"/>
        <v>168</v>
      </c>
      <c r="B188" s="102" t="str">
        <f>IF(ISBLANK(Layout!B170), "", Layout!B170)</f>
        <v/>
      </c>
      <c r="C188" s="101" t="str">
        <f>IF(ISBLANK(Layout!C170), "", Layout!C170)</f>
        <v/>
      </c>
      <c r="D188" s="100" t="str">
        <f>IF(Layout!D170 &gt;0, $J$12 - E188 - P188, "")</f>
        <v/>
      </c>
      <c r="E188" s="99">
        <f>IFERROR(Layout!D170*SUM($D$12:$D$17), "")</f>
        <v>0</v>
      </c>
      <c r="F188" s="98" t="str">
        <f>IF(ISBLANK(Layout!E170),"",Layout!E170*$J$12/Stocks!$E$3*Layout!$D170)</f>
        <v/>
      </c>
      <c r="G188" s="98" t="str">
        <f>IF(ISBLANK(Layout!F170),"",Layout!F170*$J$12/Stocks!$E$4*Layout!$D170)</f>
        <v/>
      </c>
      <c r="H188" s="98" t="str">
        <f>IF(ISBLANK(Layout!G170),"",Layout!G170*$J$12/Stocks!$E$5*Layout!$D170)</f>
        <v/>
      </c>
      <c r="I188" s="98" t="str">
        <f>IF(ISBLANK(Layout!H170),"",Layout!H170*$J$12/Stocks!$E$6*Layout!$D170)</f>
        <v/>
      </c>
      <c r="J188" s="98" t="str">
        <f>IF(ISBLANK(Layout!I170),"",Layout!I170*$J$12/Stocks!$E$7*Layout!$D170)</f>
        <v/>
      </c>
      <c r="K188" s="98" t="str">
        <f>IF(ISBLANK(Layout!J170),"",Layout!J170*$J$12/Stocks!$E$8*Layout!$D170)</f>
        <v/>
      </c>
      <c r="L188" s="98" t="str">
        <f>IF(ISBLANK(Layout!K170),"",Layout!K170*$J$12/Stocks!$E$9*Layout!$D170)</f>
        <v/>
      </c>
      <c r="M188" s="98" t="str">
        <f>IF(ISBLANK(Layout!L170),"",Layout!L170*$J$12/Stocks!$E$10*Layout!$D170)</f>
        <v/>
      </c>
      <c r="N188" s="98" t="str">
        <f>IF(ISBLANK(Layout!M170),"",Layout!M170*$J$12/Stocks!$E$11*Layout!$D170)</f>
        <v/>
      </c>
      <c r="O188" s="98" t="str">
        <f>IF(ISBLANK(Layout!N170),"",Layout!N170*$J$12/Stocks!$E$12*Layout!$D170)</f>
        <v/>
      </c>
      <c r="P188" s="97">
        <f t="shared" si="6"/>
        <v>0</v>
      </c>
    </row>
    <row r="189" spans="1:16" x14ac:dyDescent="0.35">
      <c r="A189" s="96">
        <f t="shared" si="7"/>
        <v>169</v>
      </c>
      <c r="B189" s="95" t="str">
        <f>IF(ISBLANK(Layout!B171), "", Layout!B171)</f>
        <v/>
      </c>
      <c r="C189" s="94" t="str">
        <f>IF(ISBLANK(Layout!C171), "", Layout!C171)</f>
        <v/>
      </c>
      <c r="D189" s="93" t="str">
        <f>IF(Layout!D171 &gt;0, $J$12 - E189 - P189, "")</f>
        <v/>
      </c>
      <c r="E189" s="92">
        <f>IFERROR(Layout!D171*SUM($D$12:$D$17), "")</f>
        <v>0</v>
      </c>
      <c r="F189" s="92" t="str">
        <f>IF(ISBLANK(Layout!E171),"",Layout!E171*$J$12/Stocks!$E$3*Layout!$D171)</f>
        <v/>
      </c>
      <c r="G189" s="92" t="str">
        <f>IF(ISBLANK(Layout!F171),"",Layout!F171*$J$12/Stocks!$E$4*Layout!$D171)</f>
        <v/>
      </c>
      <c r="H189" s="92" t="str">
        <f>IF(ISBLANK(Layout!G171),"",Layout!G171*$J$12/Stocks!$E$5*Layout!$D171)</f>
        <v/>
      </c>
      <c r="I189" s="92" t="str">
        <f>IF(ISBLANK(Layout!H171),"",Layout!H171*$J$12/Stocks!$E$6*Layout!$D171)</f>
        <v/>
      </c>
      <c r="J189" s="92" t="str">
        <f>IF(ISBLANK(Layout!I171),"",Layout!I171*$J$12/Stocks!$E$7*Layout!$D171)</f>
        <v/>
      </c>
      <c r="K189" s="92" t="str">
        <f>IF(ISBLANK(Layout!J171),"",Layout!J171*$J$12/Stocks!$E$8*Layout!$D171)</f>
        <v/>
      </c>
      <c r="L189" s="92" t="str">
        <f>IF(ISBLANK(Layout!K171),"",Layout!K171*$J$12/Stocks!$E$9*Layout!$D171)</f>
        <v/>
      </c>
      <c r="M189" s="92" t="str">
        <f>IF(ISBLANK(Layout!L171),"",Layout!L171*$J$12/Stocks!$E$10*Layout!$D171)</f>
        <v/>
      </c>
      <c r="N189" s="92" t="str">
        <f>IF(ISBLANK(Layout!M171),"",Layout!M171*$J$12/Stocks!$E$11*Layout!$D171)</f>
        <v/>
      </c>
      <c r="O189" s="92" t="str">
        <f>IF(ISBLANK(Layout!N171),"",Layout!N171*$J$12/Stocks!$E$12*Layout!$D171)</f>
        <v/>
      </c>
      <c r="P189" s="91">
        <f t="shared" si="6"/>
        <v>0</v>
      </c>
    </row>
    <row r="190" spans="1:16" x14ac:dyDescent="0.35">
      <c r="A190" s="96">
        <f t="shared" si="7"/>
        <v>170</v>
      </c>
      <c r="B190" s="95" t="str">
        <f>IF(ISBLANK(Layout!B172), "", Layout!B172)</f>
        <v/>
      </c>
      <c r="C190" s="94" t="str">
        <f>IF(ISBLANK(Layout!C172), "", Layout!C172)</f>
        <v/>
      </c>
      <c r="D190" s="93" t="str">
        <f>IF(Layout!D172 &gt;0, $J$12 - E190 - P190, "")</f>
        <v/>
      </c>
      <c r="E190" s="92">
        <f>IFERROR(Layout!D172*SUM($D$12:$D$17), "")</f>
        <v>0</v>
      </c>
      <c r="F190" s="92" t="str">
        <f>IF(ISBLANK(Layout!E172),"",Layout!E172*$J$12/Stocks!$E$3*Layout!$D172)</f>
        <v/>
      </c>
      <c r="G190" s="92" t="str">
        <f>IF(ISBLANK(Layout!F172),"",Layout!F172*$J$12/Stocks!$E$4*Layout!$D172)</f>
        <v/>
      </c>
      <c r="H190" s="92" t="str">
        <f>IF(ISBLANK(Layout!G172),"",Layout!G172*$J$12/Stocks!$E$5*Layout!$D172)</f>
        <v/>
      </c>
      <c r="I190" s="92" t="str">
        <f>IF(ISBLANK(Layout!H172),"",Layout!H172*$J$12/Stocks!$E$6*Layout!$D172)</f>
        <v/>
      </c>
      <c r="J190" s="92" t="str">
        <f>IF(ISBLANK(Layout!I172),"",Layout!I172*$J$12/Stocks!$E$7*Layout!$D172)</f>
        <v/>
      </c>
      <c r="K190" s="92" t="str">
        <f>IF(ISBLANK(Layout!J172),"",Layout!J172*$J$12/Stocks!$E$8*Layout!$D172)</f>
        <v/>
      </c>
      <c r="L190" s="92" t="str">
        <f>IF(ISBLANK(Layout!K172),"",Layout!K172*$J$12/Stocks!$E$9*Layout!$D172)</f>
        <v/>
      </c>
      <c r="M190" s="92" t="str">
        <f>IF(ISBLANK(Layout!L172),"",Layout!L172*$J$12/Stocks!$E$10*Layout!$D172)</f>
        <v/>
      </c>
      <c r="N190" s="92" t="str">
        <f>IF(ISBLANK(Layout!M172),"",Layout!M172*$J$12/Stocks!$E$11*Layout!$D172)</f>
        <v/>
      </c>
      <c r="O190" s="92" t="str">
        <f>IF(ISBLANK(Layout!N172),"",Layout!N172*$J$12/Stocks!$E$12*Layout!$D172)</f>
        <v/>
      </c>
      <c r="P190" s="91">
        <f t="shared" si="6"/>
        <v>0</v>
      </c>
    </row>
    <row r="191" spans="1:16" x14ac:dyDescent="0.35">
      <c r="A191" s="96">
        <f t="shared" si="7"/>
        <v>171</v>
      </c>
      <c r="B191" s="95" t="str">
        <f>IF(ISBLANK(Layout!B173), "", Layout!B173)</f>
        <v/>
      </c>
      <c r="C191" s="94" t="str">
        <f>IF(ISBLANK(Layout!C173), "", Layout!C173)</f>
        <v/>
      </c>
      <c r="D191" s="93" t="str">
        <f>IF(Layout!D173 &gt;0, $J$12 - E191 - P191, "")</f>
        <v/>
      </c>
      <c r="E191" s="92">
        <f>IFERROR(Layout!D173*SUM($D$12:$D$17), "")</f>
        <v>0</v>
      </c>
      <c r="F191" s="92" t="str">
        <f>IF(ISBLANK(Layout!E173),"",Layout!E173*$J$12/Stocks!$E$3*Layout!$D173)</f>
        <v/>
      </c>
      <c r="G191" s="92" t="str">
        <f>IF(ISBLANK(Layout!F173),"",Layout!F173*$J$12/Stocks!$E$4*Layout!$D173)</f>
        <v/>
      </c>
      <c r="H191" s="92" t="str">
        <f>IF(ISBLANK(Layout!G173),"",Layout!G173*$J$12/Stocks!$E$5*Layout!$D173)</f>
        <v/>
      </c>
      <c r="I191" s="92" t="str">
        <f>IF(ISBLANK(Layout!H173),"",Layout!H173*$J$12/Stocks!$E$6*Layout!$D173)</f>
        <v/>
      </c>
      <c r="J191" s="92" t="str">
        <f>IF(ISBLANK(Layout!I173),"",Layout!I173*$J$12/Stocks!$E$7*Layout!$D173)</f>
        <v/>
      </c>
      <c r="K191" s="92" t="str">
        <f>IF(ISBLANK(Layout!J173),"",Layout!J173*$J$12/Stocks!$E$8*Layout!$D173)</f>
        <v/>
      </c>
      <c r="L191" s="92" t="str">
        <f>IF(ISBLANK(Layout!K173),"",Layout!K173*$J$12/Stocks!$E$9*Layout!$D173)</f>
        <v/>
      </c>
      <c r="M191" s="92" t="str">
        <f>IF(ISBLANK(Layout!L173),"",Layout!L173*$J$12/Stocks!$E$10*Layout!$D173)</f>
        <v/>
      </c>
      <c r="N191" s="92" t="str">
        <f>IF(ISBLANK(Layout!M173),"",Layout!M173*$J$12/Stocks!$E$11*Layout!$D173)</f>
        <v/>
      </c>
      <c r="O191" s="92" t="str">
        <f>IF(ISBLANK(Layout!N173),"",Layout!N173*$J$12/Stocks!$E$12*Layout!$D173)</f>
        <v/>
      </c>
      <c r="P191" s="91">
        <f t="shared" si="6"/>
        <v>0</v>
      </c>
    </row>
    <row r="192" spans="1:16" x14ac:dyDescent="0.35">
      <c r="A192" s="96">
        <f t="shared" si="7"/>
        <v>172</v>
      </c>
      <c r="B192" s="95" t="str">
        <f>IF(ISBLANK(Layout!B174), "", Layout!B174)</f>
        <v/>
      </c>
      <c r="C192" s="94" t="str">
        <f>IF(ISBLANK(Layout!C174), "", Layout!C174)</f>
        <v/>
      </c>
      <c r="D192" s="93" t="str">
        <f>IF(Layout!D174 &gt;0, $J$12 - E192 - P192, "")</f>
        <v/>
      </c>
      <c r="E192" s="92">
        <f>IFERROR(Layout!D174*SUM($D$12:$D$17), "")</f>
        <v>0</v>
      </c>
      <c r="F192" s="92" t="str">
        <f>IF(ISBLANK(Layout!E174),"",Layout!E174*$J$12/Stocks!$E$3*Layout!$D174)</f>
        <v/>
      </c>
      <c r="G192" s="92" t="str">
        <f>IF(ISBLANK(Layout!F174),"",Layout!F174*$J$12/Stocks!$E$4*Layout!$D174)</f>
        <v/>
      </c>
      <c r="H192" s="92" t="str">
        <f>IF(ISBLANK(Layout!G174),"",Layout!G174*$J$12/Stocks!$E$5*Layout!$D174)</f>
        <v/>
      </c>
      <c r="I192" s="92" t="str">
        <f>IF(ISBLANK(Layout!H174),"",Layout!H174*$J$12/Stocks!$E$6*Layout!$D174)</f>
        <v/>
      </c>
      <c r="J192" s="92" t="str">
        <f>IF(ISBLANK(Layout!I174),"",Layout!I174*$J$12/Stocks!$E$7*Layout!$D174)</f>
        <v/>
      </c>
      <c r="K192" s="92" t="str">
        <f>IF(ISBLANK(Layout!J174),"",Layout!J174*$J$12/Stocks!$E$8*Layout!$D174)</f>
        <v/>
      </c>
      <c r="L192" s="92" t="str">
        <f>IF(ISBLANK(Layout!K174),"",Layout!K174*$J$12/Stocks!$E$9*Layout!$D174)</f>
        <v/>
      </c>
      <c r="M192" s="92" t="str">
        <f>IF(ISBLANK(Layout!L174),"",Layout!L174*$J$12/Stocks!$E$10*Layout!$D174)</f>
        <v/>
      </c>
      <c r="N192" s="92" t="str">
        <f>IF(ISBLANK(Layout!M174),"",Layout!M174*$J$12/Stocks!$E$11*Layout!$D174)</f>
        <v/>
      </c>
      <c r="O192" s="92" t="str">
        <f>IF(ISBLANK(Layout!N174),"",Layout!N174*$J$12/Stocks!$E$12*Layout!$D174)</f>
        <v/>
      </c>
      <c r="P192" s="91">
        <f t="shared" si="6"/>
        <v>0</v>
      </c>
    </row>
    <row r="193" spans="1:16" x14ac:dyDescent="0.35">
      <c r="A193" s="96">
        <f t="shared" si="7"/>
        <v>173</v>
      </c>
      <c r="B193" s="95" t="str">
        <f>IF(ISBLANK(Layout!B175), "", Layout!B175)</f>
        <v/>
      </c>
      <c r="C193" s="94" t="str">
        <f>IF(ISBLANK(Layout!C175), "", Layout!C175)</f>
        <v/>
      </c>
      <c r="D193" s="93" t="str">
        <f>IF(Layout!D175 &gt;0, $J$12 - E193 - P193, "")</f>
        <v/>
      </c>
      <c r="E193" s="92">
        <f>IFERROR(Layout!D175*SUM($D$12:$D$17), "")</f>
        <v>0</v>
      </c>
      <c r="F193" s="92" t="str">
        <f>IF(ISBLANK(Layout!E175),"",Layout!E175*$J$12/Stocks!$E$3*Layout!$D175)</f>
        <v/>
      </c>
      <c r="G193" s="92" t="str">
        <f>IF(ISBLANK(Layout!F175),"",Layout!F175*$J$12/Stocks!$E$4*Layout!$D175)</f>
        <v/>
      </c>
      <c r="H193" s="92" t="str">
        <f>IF(ISBLANK(Layout!G175),"",Layout!G175*$J$12/Stocks!$E$5*Layout!$D175)</f>
        <v/>
      </c>
      <c r="I193" s="92" t="str">
        <f>IF(ISBLANK(Layout!H175),"",Layout!H175*$J$12/Stocks!$E$6*Layout!$D175)</f>
        <v/>
      </c>
      <c r="J193" s="92" t="str">
        <f>IF(ISBLANK(Layout!I175),"",Layout!I175*$J$12/Stocks!$E$7*Layout!$D175)</f>
        <v/>
      </c>
      <c r="K193" s="92" t="str">
        <f>IF(ISBLANK(Layout!J175),"",Layout!J175*$J$12/Stocks!$E$8*Layout!$D175)</f>
        <v/>
      </c>
      <c r="L193" s="92" t="str">
        <f>IF(ISBLANK(Layout!K175),"",Layout!K175*$J$12/Stocks!$E$9*Layout!$D175)</f>
        <v/>
      </c>
      <c r="M193" s="92" t="str">
        <f>IF(ISBLANK(Layout!L175),"",Layout!L175*$J$12/Stocks!$E$10*Layout!$D175)</f>
        <v/>
      </c>
      <c r="N193" s="92" t="str">
        <f>IF(ISBLANK(Layout!M175),"",Layout!M175*$J$12/Stocks!$E$11*Layout!$D175)</f>
        <v/>
      </c>
      <c r="O193" s="92" t="str">
        <f>IF(ISBLANK(Layout!N175),"",Layout!N175*$J$12/Stocks!$E$12*Layout!$D175)</f>
        <v/>
      </c>
      <c r="P193" s="91">
        <f t="shared" si="6"/>
        <v>0</v>
      </c>
    </row>
    <row r="194" spans="1:16" x14ac:dyDescent="0.35">
      <c r="A194" s="96">
        <f t="shared" si="7"/>
        <v>174</v>
      </c>
      <c r="B194" s="95" t="str">
        <f>IF(ISBLANK(Layout!B176), "", Layout!B176)</f>
        <v/>
      </c>
      <c r="C194" s="94" t="str">
        <f>IF(ISBLANK(Layout!C176), "", Layout!C176)</f>
        <v/>
      </c>
      <c r="D194" s="93" t="str">
        <f>IF(Layout!D176 &gt;0, $J$12 - E194 - P194, "")</f>
        <v/>
      </c>
      <c r="E194" s="92">
        <f>IFERROR(Layout!D176*SUM($D$12:$D$17), "")</f>
        <v>0</v>
      </c>
      <c r="F194" s="92" t="str">
        <f>IF(ISBLANK(Layout!E176),"",Layout!E176*$J$12/Stocks!$E$3*Layout!$D176)</f>
        <v/>
      </c>
      <c r="G194" s="92" t="str">
        <f>IF(ISBLANK(Layout!F176),"",Layout!F176*$J$12/Stocks!$E$4*Layout!$D176)</f>
        <v/>
      </c>
      <c r="H194" s="92" t="str">
        <f>IF(ISBLANK(Layout!G176),"",Layout!G176*$J$12/Stocks!$E$5*Layout!$D176)</f>
        <v/>
      </c>
      <c r="I194" s="92" t="str">
        <f>IF(ISBLANK(Layout!H176),"",Layout!H176*$J$12/Stocks!$E$6*Layout!$D176)</f>
        <v/>
      </c>
      <c r="J194" s="92" t="str">
        <f>IF(ISBLANK(Layout!I176),"",Layout!I176*$J$12/Stocks!$E$7*Layout!$D176)</f>
        <v/>
      </c>
      <c r="K194" s="92" t="str">
        <f>IF(ISBLANK(Layout!J176),"",Layout!J176*$J$12/Stocks!$E$8*Layout!$D176)</f>
        <v/>
      </c>
      <c r="L194" s="92" t="str">
        <f>IF(ISBLANK(Layout!K176),"",Layout!K176*$J$12/Stocks!$E$9*Layout!$D176)</f>
        <v/>
      </c>
      <c r="M194" s="92" t="str">
        <f>IF(ISBLANK(Layout!L176),"",Layout!L176*$J$12/Stocks!$E$10*Layout!$D176)</f>
        <v/>
      </c>
      <c r="N194" s="92" t="str">
        <f>IF(ISBLANK(Layout!M176),"",Layout!M176*$J$12/Stocks!$E$11*Layout!$D176)</f>
        <v/>
      </c>
      <c r="O194" s="92" t="str">
        <f>IF(ISBLANK(Layout!N176),"",Layout!N176*$J$12/Stocks!$E$12*Layout!$D176)</f>
        <v/>
      </c>
      <c r="P194" s="91">
        <f t="shared" si="6"/>
        <v>0</v>
      </c>
    </row>
    <row r="195" spans="1:16" x14ac:dyDescent="0.35">
      <c r="A195" s="90">
        <f t="shared" si="7"/>
        <v>175</v>
      </c>
      <c r="B195" s="89" t="str">
        <f>IF(ISBLANK(Layout!B177), "", Layout!B177)</f>
        <v/>
      </c>
      <c r="C195" s="88" t="str">
        <f>IF(ISBLANK(Layout!C177), "", Layout!C177)</f>
        <v/>
      </c>
      <c r="D195" s="87" t="str">
        <f>IF(Layout!D177 &gt;0, $J$12 - E195 - P195, "")</f>
        <v/>
      </c>
      <c r="E195" s="86">
        <f>IFERROR(Layout!D177*SUM($D$12:$D$17), "")</f>
        <v>0</v>
      </c>
      <c r="F195" s="86" t="str">
        <f>IF(ISBLANK(Layout!E177),"",Layout!E177*$J$12/Stocks!$E$3*Layout!$D177)</f>
        <v/>
      </c>
      <c r="G195" s="86" t="str">
        <f>IF(ISBLANK(Layout!F177),"",Layout!F177*$J$12/Stocks!$E$4*Layout!$D177)</f>
        <v/>
      </c>
      <c r="H195" s="86" t="str">
        <f>IF(ISBLANK(Layout!G177),"",Layout!G177*$J$12/Stocks!$E$5*Layout!$D177)</f>
        <v/>
      </c>
      <c r="I195" s="86" t="str">
        <f>IF(ISBLANK(Layout!H177),"",Layout!H177*$J$12/Stocks!$E$6*Layout!$D177)</f>
        <v/>
      </c>
      <c r="J195" s="86" t="str">
        <f>IF(ISBLANK(Layout!I177),"",Layout!I177*$J$12/Stocks!$E$7*Layout!$D177)</f>
        <v/>
      </c>
      <c r="K195" s="86" t="str">
        <f>IF(ISBLANK(Layout!J177),"",Layout!J177*$J$12/Stocks!$E$8*Layout!$D177)</f>
        <v/>
      </c>
      <c r="L195" s="86" t="str">
        <f>IF(ISBLANK(Layout!K177),"",Layout!K177*$J$12/Stocks!$E$9*Layout!$D177)</f>
        <v/>
      </c>
      <c r="M195" s="86" t="str">
        <f>IF(ISBLANK(Layout!L177),"",Layout!L177*$J$12/Stocks!$E$10*Layout!$D177)</f>
        <v/>
      </c>
      <c r="N195" s="86" t="str">
        <f>IF(ISBLANK(Layout!M177),"",Layout!M177*$J$12/Stocks!$E$11*Layout!$D177)</f>
        <v/>
      </c>
      <c r="O195" s="86" t="str">
        <f>IF(ISBLANK(Layout!N177),"",Layout!N177*$J$12/Stocks!$E$12*Layout!$D177)</f>
        <v/>
      </c>
      <c r="P195" s="85">
        <f t="shared" si="6"/>
        <v>0</v>
      </c>
    </row>
    <row r="196" spans="1:16" x14ac:dyDescent="0.35">
      <c r="A196" s="103">
        <f t="shared" si="7"/>
        <v>176</v>
      </c>
      <c r="B196" s="102" t="str">
        <f>IF(ISBLANK(Layout!B178), "", Layout!B178)</f>
        <v/>
      </c>
      <c r="C196" s="101" t="str">
        <f>IF(ISBLANK(Layout!C178), "", Layout!C178)</f>
        <v/>
      </c>
      <c r="D196" s="100" t="str">
        <f>IF(Layout!D178 &gt;0, $J$12 - E196 - P196, "")</f>
        <v/>
      </c>
      <c r="E196" s="99">
        <f>IFERROR(Layout!D178*SUM($D$12:$D$17), "")</f>
        <v>0</v>
      </c>
      <c r="F196" s="98" t="str">
        <f>IF(ISBLANK(Layout!E178),"",Layout!E178*$J$12/Stocks!$E$3*Layout!$D178)</f>
        <v/>
      </c>
      <c r="G196" s="98" t="str">
        <f>IF(ISBLANK(Layout!F178),"",Layout!F178*$J$12/Stocks!$E$4*Layout!$D178)</f>
        <v/>
      </c>
      <c r="H196" s="98" t="str">
        <f>IF(ISBLANK(Layout!G178),"",Layout!G178*$J$12/Stocks!$E$5*Layout!$D178)</f>
        <v/>
      </c>
      <c r="I196" s="98" t="str">
        <f>IF(ISBLANK(Layout!H178),"",Layout!H178*$J$12/Stocks!$E$6*Layout!$D178)</f>
        <v/>
      </c>
      <c r="J196" s="98" t="str">
        <f>IF(ISBLANK(Layout!I178),"",Layout!I178*$J$12/Stocks!$E$7*Layout!$D178)</f>
        <v/>
      </c>
      <c r="K196" s="98" t="str">
        <f>IF(ISBLANK(Layout!J178),"",Layout!J178*$J$12/Stocks!$E$8*Layout!$D178)</f>
        <v/>
      </c>
      <c r="L196" s="98" t="str">
        <f>IF(ISBLANK(Layout!K178),"",Layout!K178*$J$12/Stocks!$E$9*Layout!$D178)</f>
        <v/>
      </c>
      <c r="M196" s="98" t="str">
        <f>IF(ISBLANK(Layout!L178),"",Layout!L178*$J$12/Stocks!$E$10*Layout!$D178)</f>
        <v/>
      </c>
      <c r="N196" s="98" t="str">
        <f>IF(ISBLANK(Layout!M178),"",Layout!M178*$J$12/Stocks!$E$11*Layout!$D178)</f>
        <v/>
      </c>
      <c r="O196" s="98" t="str">
        <f>IF(ISBLANK(Layout!N178),"",Layout!N178*$J$12/Stocks!$E$12*Layout!$D178)</f>
        <v/>
      </c>
      <c r="P196" s="97">
        <f t="shared" si="6"/>
        <v>0</v>
      </c>
    </row>
    <row r="197" spans="1:16" x14ac:dyDescent="0.35">
      <c r="A197" s="96">
        <f t="shared" si="7"/>
        <v>177</v>
      </c>
      <c r="B197" s="95" t="str">
        <f>IF(ISBLANK(Layout!B179), "", Layout!B179)</f>
        <v/>
      </c>
      <c r="C197" s="94" t="str">
        <f>IF(ISBLANK(Layout!C179), "", Layout!C179)</f>
        <v/>
      </c>
      <c r="D197" s="93" t="str">
        <f>IF(Layout!D179 &gt;0, $J$12 - E197 - P197, "")</f>
        <v/>
      </c>
      <c r="E197" s="92">
        <f>IFERROR(Layout!D179*SUM($D$12:$D$17), "")</f>
        <v>0</v>
      </c>
      <c r="F197" s="92" t="str">
        <f>IF(ISBLANK(Layout!E179),"",Layout!E179*$J$12/Stocks!$E$3*Layout!$D179)</f>
        <v/>
      </c>
      <c r="G197" s="92" t="str">
        <f>IF(ISBLANK(Layout!F179),"",Layout!F179*$J$12/Stocks!$E$4*Layout!$D179)</f>
        <v/>
      </c>
      <c r="H197" s="92" t="str">
        <f>IF(ISBLANK(Layout!G179),"",Layout!G179*$J$12/Stocks!$E$5*Layout!$D179)</f>
        <v/>
      </c>
      <c r="I197" s="92" t="str">
        <f>IF(ISBLANK(Layout!H179),"",Layout!H179*$J$12/Stocks!$E$6*Layout!$D179)</f>
        <v/>
      </c>
      <c r="J197" s="92" t="str">
        <f>IF(ISBLANK(Layout!I179),"",Layout!I179*$J$12/Stocks!$E$7*Layout!$D179)</f>
        <v/>
      </c>
      <c r="K197" s="92" t="str">
        <f>IF(ISBLANK(Layout!J179),"",Layout!J179*$J$12/Stocks!$E$8*Layout!$D179)</f>
        <v/>
      </c>
      <c r="L197" s="92" t="str">
        <f>IF(ISBLANK(Layout!K179),"",Layout!K179*$J$12/Stocks!$E$9*Layout!$D179)</f>
        <v/>
      </c>
      <c r="M197" s="92" t="str">
        <f>IF(ISBLANK(Layout!L179),"",Layout!L179*$J$12/Stocks!$E$10*Layout!$D179)</f>
        <v/>
      </c>
      <c r="N197" s="92" t="str">
        <f>IF(ISBLANK(Layout!M179),"",Layout!M179*$J$12/Stocks!$E$11*Layout!$D179)</f>
        <v/>
      </c>
      <c r="O197" s="92" t="str">
        <f>IF(ISBLANK(Layout!N179),"",Layout!N179*$J$12/Stocks!$E$12*Layout!$D179)</f>
        <v/>
      </c>
      <c r="P197" s="91">
        <f t="shared" si="6"/>
        <v>0</v>
      </c>
    </row>
    <row r="198" spans="1:16" x14ac:dyDescent="0.35">
      <c r="A198" s="96">
        <f t="shared" si="7"/>
        <v>178</v>
      </c>
      <c r="B198" s="95" t="str">
        <f>IF(ISBLANK(Layout!B180), "", Layout!B180)</f>
        <v/>
      </c>
      <c r="C198" s="94" t="str">
        <f>IF(ISBLANK(Layout!C180), "", Layout!C180)</f>
        <v/>
      </c>
      <c r="D198" s="93" t="str">
        <f>IF(Layout!D180 &gt;0, $J$12 - E198 - P198, "")</f>
        <v/>
      </c>
      <c r="E198" s="92">
        <f>IFERROR(Layout!D180*SUM($D$12:$D$17), "")</f>
        <v>0</v>
      </c>
      <c r="F198" s="92" t="str">
        <f>IF(ISBLANK(Layout!E180),"",Layout!E180*$J$12/Stocks!$E$3*Layout!$D180)</f>
        <v/>
      </c>
      <c r="G198" s="92" t="str">
        <f>IF(ISBLANK(Layout!F180),"",Layout!F180*$J$12/Stocks!$E$4*Layout!$D180)</f>
        <v/>
      </c>
      <c r="H198" s="92" t="str">
        <f>IF(ISBLANK(Layout!G180),"",Layout!G180*$J$12/Stocks!$E$5*Layout!$D180)</f>
        <v/>
      </c>
      <c r="I198" s="92" t="str">
        <f>IF(ISBLANK(Layout!H180),"",Layout!H180*$J$12/Stocks!$E$6*Layout!$D180)</f>
        <v/>
      </c>
      <c r="J198" s="92" t="str">
        <f>IF(ISBLANK(Layout!I180),"",Layout!I180*$J$12/Stocks!$E$7*Layout!$D180)</f>
        <v/>
      </c>
      <c r="K198" s="92" t="str">
        <f>IF(ISBLANK(Layout!J180),"",Layout!J180*$J$12/Stocks!$E$8*Layout!$D180)</f>
        <v/>
      </c>
      <c r="L198" s="92" t="str">
        <f>IF(ISBLANK(Layout!K180),"",Layout!K180*$J$12/Stocks!$E$9*Layout!$D180)</f>
        <v/>
      </c>
      <c r="M198" s="92" t="str">
        <f>IF(ISBLANK(Layout!L180),"",Layout!L180*$J$12/Stocks!$E$10*Layout!$D180)</f>
        <v/>
      </c>
      <c r="N198" s="92" t="str">
        <f>IF(ISBLANK(Layout!M180),"",Layout!M180*$J$12/Stocks!$E$11*Layout!$D180)</f>
        <v/>
      </c>
      <c r="O198" s="92" t="str">
        <f>IF(ISBLANK(Layout!N180),"",Layout!N180*$J$12/Stocks!$E$12*Layout!$D180)</f>
        <v/>
      </c>
      <c r="P198" s="91">
        <f t="shared" si="6"/>
        <v>0</v>
      </c>
    </row>
    <row r="199" spans="1:16" x14ac:dyDescent="0.35">
      <c r="A199" s="96">
        <f t="shared" si="7"/>
        <v>179</v>
      </c>
      <c r="B199" s="95" t="str">
        <f>IF(ISBLANK(Layout!B181), "", Layout!B181)</f>
        <v/>
      </c>
      <c r="C199" s="94" t="str">
        <f>IF(ISBLANK(Layout!C181), "", Layout!C181)</f>
        <v/>
      </c>
      <c r="D199" s="93" t="str">
        <f>IF(Layout!D181 &gt;0, $J$12 - E199 - P199, "")</f>
        <v/>
      </c>
      <c r="E199" s="92">
        <f>IFERROR(Layout!D181*SUM($D$12:$D$17), "")</f>
        <v>0</v>
      </c>
      <c r="F199" s="92" t="str">
        <f>IF(ISBLANK(Layout!E181),"",Layout!E181*$J$12/Stocks!$E$3*Layout!$D181)</f>
        <v/>
      </c>
      <c r="G199" s="92" t="str">
        <f>IF(ISBLANK(Layout!F181),"",Layout!F181*$J$12/Stocks!$E$4*Layout!$D181)</f>
        <v/>
      </c>
      <c r="H199" s="92" t="str">
        <f>IF(ISBLANK(Layout!G181),"",Layout!G181*$J$12/Stocks!$E$5*Layout!$D181)</f>
        <v/>
      </c>
      <c r="I199" s="92" t="str">
        <f>IF(ISBLANK(Layout!H181),"",Layout!H181*$J$12/Stocks!$E$6*Layout!$D181)</f>
        <v/>
      </c>
      <c r="J199" s="92" t="str">
        <f>IF(ISBLANK(Layout!I181),"",Layout!I181*$J$12/Stocks!$E$7*Layout!$D181)</f>
        <v/>
      </c>
      <c r="K199" s="92" t="str">
        <f>IF(ISBLANK(Layout!J181),"",Layout!J181*$J$12/Stocks!$E$8*Layout!$D181)</f>
        <v/>
      </c>
      <c r="L199" s="92" t="str">
        <f>IF(ISBLANK(Layout!K181),"",Layout!K181*$J$12/Stocks!$E$9*Layout!$D181)</f>
        <v/>
      </c>
      <c r="M199" s="92" t="str">
        <f>IF(ISBLANK(Layout!L181),"",Layout!L181*$J$12/Stocks!$E$10*Layout!$D181)</f>
        <v/>
      </c>
      <c r="N199" s="92" t="str">
        <f>IF(ISBLANK(Layout!M181),"",Layout!M181*$J$12/Stocks!$E$11*Layout!$D181)</f>
        <v/>
      </c>
      <c r="O199" s="92" t="str">
        <f>IF(ISBLANK(Layout!N181),"",Layout!N181*$J$12/Stocks!$E$12*Layout!$D181)</f>
        <v/>
      </c>
      <c r="P199" s="91">
        <f t="shared" si="6"/>
        <v>0</v>
      </c>
    </row>
    <row r="200" spans="1:16" x14ac:dyDescent="0.35">
      <c r="A200" s="96">
        <f t="shared" si="7"/>
        <v>180</v>
      </c>
      <c r="B200" s="95" t="str">
        <f>IF(ISBLANK(Layout!B182), "", Layout!B182)</f>
        <v/>
      </c>
      <c r="C200" s="94" t="str">
        <f>IF(ISBLANK(Layout!C182), "", Layout!C182)</f>
        <v/>
      </c>
      <c r="D200" s="93" t="str">
        <f>IF(Layout!D182 &gt;0, $J$12 - E200 - P200, "")</f>
        <v/>
      </c>
      <c r="E200" s="92">
        <f>IFERROR(Layout!D182*SUM($D$12:$D$17), "")</f>
        <v>0</v>
      </c>
      <c r="F200" s="92" t="str">
        <f>IF(ISBLANK(Layout!E182),"",Layout!E182*$J$12/Stocks!$E$3*Layout!$D182)</f>
        <v/>
      </c>
      <c r="G200" s="92" t="str">
        <f>IF(ISBLANK(Layout!F182),"",Layout!F182*$J$12/Stocks!$E$4*Layout!$D182)</f>
        <v/>
      </c>
      <c r="H200" s="92" t="str">
        <f>IF(ISBLANK(Layout!G182),"",Layout!G182*$J$12/Stocks!$E$5*Layout!$D182)</f>
        <v/>
      </c>
      <c r="I200" s="92" t="str">
        <f>IF(ISBLANK(Layout!H182),"",Layout!H182*$J$12/Stocks!$E$6*Layout!$D182)</f>
        <v/>
      </c>
      <c r="J200" s="92" t="str">
        <f>IF(ISBLANK(Layout!I182),"",Layout!I182*$J$12/Stocks!$E$7*Layout!$D182)</f>
        <v/>
      </c>
      <c r="K200" s="92" t="str">
        <f>IF(ISBLANK(Layout!J182),"",Layout!J182*$J$12/Stocks!$E$8*Layout!$D182)</f>
        <v/>
      </c>
      <c r="L200" s="92" t="str">
        <f>IF(ISBLANK(Layout!K182),"",Layout!K182*$J$12/Stocks!$E$9*Layout!$D182)</f>
        <v/>
      </c>
      <c r="M200" s="92" t="str">
        <f>IF(ISBLANK(Layout!L182),"",Layout!L182*$J$12/Stocks!$E$10*Layout!$D182)</f>
        <v/>
      </c>
      <c r="N200" s="92" t="str">
        <f>IF(ISBLANK(Layout!M182),"",Layout!M182*$J$12/Stocks!$E$11*Layout!$D182)</f>
        <v/>
      </c>
      <c r="O200" s="92" t="str">
        <f>IF(ISBLANK(Layout!N182),"",Layout!N182*$J$12/Stocks!$E$12*Layout!$D182)</f>
        <v/>
      </c>
      <c r="P200" s="91">
        <f t="shared" si="6"/>
        <v>0</v>
      </c>
    </row>
    <row r="201" spans="1:16" x14ac:dyDescent="0.35">
      <c r="A201" s="96">
        <f t="shared" si="7"/>
        <v>181</v>
      </c>
      <c r="B201" s="95" t="str">
        <f>IF(ISBLANK(Layout!B183), "", Layout!B183)</f>
        <v/>
      </c>
      <c r="C201" s="94" t="str">
        <f>IF(ISBLANK(Layout!C183), "", Layout!C183)</f>
        <v/>
      </c>
      <c r="D201" s="93" t="str">
        <f>IF(Layout!D183 &gt;0, $J$12 - E201 - P201, "")</f>
        <v/>
      </c>
      <c r="E201" s="92">
        <f>IFERROR(Layout!D183*SUM($D$12:$D$17), "")</f>
        <v>0</v>
      </c>
      <c r="F201" s="92" t="str">
        <f>IF(ISBLANK(Layout!E183),"",Layout!E183*$J$12/Stocks!$E$3*Layout!$D183)</f>
        <v/>
      </c>
      <c r="G201" s="92" t="str">
        <f>IF(ISBLANK(Layout!F183),"",Layout!F183*$J$12/Stocks!$E$4*Layout!$D183)</f>
        <v/>
      </c>
      <c r="H201" s="92" t="str">
        <f>IF(ISBLANK(Layout!G183),"",Layout!G183*$J$12/Stocks!$E$5*Layout!$D183)</f>
        <v/>
      </c>
      <c r="I201" s="92" t="str">
        <f>IF(ISBLANK(Layout!H183),"",Layout!H183*$J$12/Stocks!$E$6*Layout!$D183)</f>
        <v/>
      </c>
      <c r="J201" s="92" t="str">
        <f>IF(ISBLANK(Layout!I183),"",Layout!I183*$J$12/Stocks!$E$7*Layout!$D183)</f>
        <v/>
      </c>
      <c r="K201" s="92" t="str">
        <f>IF(ISBLANK(Layout!J183),"",Layout!J183*$J$12/Stocks!$E$8*Layout!$D183)</f>
        <v/>
      </c>
      <c r="L201" s="92" t="str">
        <f>IF(ISBLANK(Layout!K183),"",Layout!K183*$J$12/Stocks!$E$9*Layout!$D183)</f>
        <v/>
      </c>
      <c r="M201" s="92" t="str">
        <f>IF(ISBLANK(Layout!L183),"",Layout!L183*$J$12/Stocks!$E$10*Layout!$D183)</f>
        <v/>
      </c>
      <c r="N201" s="92" t="str">
        <f>IF(ISBLANK(Layout!M183),"",Layout!M183*$J$12/Stocks!$E$11*Layout!$D183)</f>
        <v/>
      </c>
      <c r="O201" s="92" t="str">
        <f>IF(ISBLANK(Layout!N183),"",Layout!N183*$J$12/Stocks!$E$12*Layout!$D183)</f>
        <v/>
      </c>
      <c r="P201" s="91">
        <f t="shared" si="6"/>
        <v>0</v>
      </c>
    </row>
    <row r="202" spans="1:16" x14ac:dyDescent="0.35">
      <c r="A202" s="96">
        <f t="shared" si="7"/>
        <v>182</v>
      </c>
      <c r="B202" s="95" t="str">
        <f>IF(ISBLANK(Layout!B184), "", Layout!B184)</f>
        <v/>
      </c>
      <c r="C202" s="94" t="str">
        <f>IF(ISBLANK(Layout!C184), "", Layout!C184)</f>
        <v/>
      </c>
      <c r="D202" s="93" t="str">
        <f>IF(Layout!D184 &gt;0, $J$12 - E202 - P202, "")</f>
        <v/>
      </c>
      <c r="E202" s="92">
        <f>IFERROR(Layout!D184*SUM($D$12:$D$17), "")</f>
        <v>0</v>
      </c>
      <c r="F202" s="92" t="str">
        <f>IF(ISBLANK(Layout!E184),"",Layout!E184*$J$12/Stocks!$E$3*Layout!$D184)</f>
        <v/>
      </c>
      <c r="G202" s="92" t="str">
        <f>IF(ISBLANK(Layout!F184),"",Layout!F184*$J$12/Stocks!$E$4*Layout!$D184)</f>
        <v/>
      </c>
      <c r="H202" s="92" t="str">
        <f>IF(ISBLANK(Layout!G184),"",Layout!G184*$J$12/Stocks!$E$5*Layout!$D184)</f>
        <v/>
      </c>
      <c r="I202" s="92" t="str">
        <f>IF(ISBLANK(Layout!H184),"",Layout!H184*$J$12/Stocks!$E$6*Layout!$D184)</f>
        <v/>
      </c>
      <c r="J202" s="92" t="str">
        <f>IF(ISBLANK(Layout!I184),"",Layout!I184*$J$12/Stocks!$E$7*Layout!$D184)</f>
        <v/>
      </c>
      <c r="K202" s="92" t="str">
        <f>IF(ISBLANK(Layout!J184),"",Layout!J184*$J$12/Stocks!$E$8*Layout!$D184)</f>
        <v/>
      </c>
      <c r="L202" s="92" t="str">
        <f>IF(ISBLANK(Layout!K184),"",Layout!K184*$J$12/Stocks!$E$9*Layout!$D184)</f>
        <v/>
      </c>
      <c r="M202" s="92" t="str">
        <f>IF(ISBLANK(Layout!L184),"",Layout!L184*$J$12/Stocks!$E$10*Layout!$D184)</f>
        <v/>
      </c>
      <c r="N202" s="92" t="str">
        <f>IF(ISBLANK(Layout!M184),"",Layout!M184*$J$12/Stocks!$E$11*Layout!$D184)</f>
        <v/>
      </c>
      <c r="O202" s="92" t="str">
        <f>IF(ISBLANK(Layout!N184),"",Layout!N184*$J$12/Stocks!$E$12*Layout!$D184)</f>
        <v/>
      </c>
      <c r="P202" s="91">
        <f t="shared" si="6"/>
        <v>0</v>
      </c>
    </row>
    <row r="203" spans="1:16" x14ac:dyDescent="0.35">
      <c r="A203" s="90">
        <f t="shared" si="7"/>
        <v>183</v>
      </c>
      <c r="B203" s="89" t="str">
        <f>IF(ISBLANK(Layout!B185), "", Layout!B185)</f>
        <v/>
      </c>
      <c r="C203" s="88" t="str">
        <f>IF(ISBLANK(Layout!C185), "", Layout!C185)</f>
        <v/>
      </c>
      <c r="D203" s="87" t="str">
        <f>IF(Layout!D185 &gt;0, $J$12 - E203 - P203, "")</f>
        <v/>
      </c>
      <c r="E203" s="86">
        <f>IFERROR(Layout!D185*SUM($D$12:$D$17), "")</f>
        <v>0</v>
      </c>
      <c r="F203" s="86" t="str">
        <f>IF(ISBLANK(Layout!E185),"",Layout!E185*$J$12/Stocks!$E$3*Layout!$D185)</f>
        <v/>
      </c>
      <c r="G203" s="86" t="str">
        <f>IF(ISBLANK(Layout!F185),"",Layout!F185*$J$12/Stocks!$E$4*Layout!$D185)</f>
        <v/>
      </c>
      <c r="H203" s="86" t="str">
        <f>IF(ISBLANK(Layout!G185),"",Layout!G185*$J$12/Stocks!$E$5*Layout!$D185)</f>
        <v/>
      </c>
      <c r="I203" s="86" t="str">
        <f>IF(ISBLANK(Layout!H185),"",Layout!H185*$J$12/Stocks!$E$6*Layout!$D185)</f>
        <v/>
      </c>
      <c r="J203" s="86" t="str">
        <f>IF(ISBLANK(Layout!I185),"",Layout!I185*$J$12/Stocks!$E$7*Layout!$D185)</f>
        <v/>
      </c>
      <c r="K203" s="86" t="str">
        <f>IF(ISBLANK(Layout!J185),"",Layout!J185*$J$12/Stocks!$E$8*Layout!$D185)</f>
        <v/>
      </c>
      <c r="L203" s="86" t="str">
        <f>IF(ISBLANK(Layout!K185),"",Layout!K185*$J$12/Stocks!$E$9*Layout!$D185)</f>
        <v/>
      </c>
      <c r="M203" s="86" t="str">
        <f>IF(ISBLANK(Layout!L185),"",Layout!L185*$J$12/Stocks!$E$10*Layout!$D185)</f>
        <v/>
      </c>
      <c r="N203" s="86" t="str">
        <f>IF(ISBLANK(Layout!M185),"",Layout!M185*$J$12/Stocks!$E$11*Layout!$D185)</f>
        <v/>
      </c>
      <c r="O203" s="86" t="str">
        <f>IF(ISBLANK(Layout!N185),"",Layout!N185*$J$12/Stocks!$E$12*Layout!$D185)</f>
        <v/>
      </c>
      <c r="P203" s="85">
        <f t="shared" si="6"/>
        <v>0</v>
      </c>
    </row>
    <row r="204" spans="1:16" x14ac:dyDescent="0.35">
      <c r="A204" s="103">
        <f t="shared" si="7"/>
        <v>184</v>
      </c>
      <c r="B204" s="102" t="str">
        <f>IF(ISBLANK(Layout!B186), "", Layout!B186)</f>
        <v/>
      </c>
      <c r="C204" s="101" t="str">
        <f>IF(ISBLANK(Layout!C186), "", Layout!C186)</f>
        <v/>
      </c>
      <c r="D204" s="100" t="str">
        <f>IF(Layout!D186 &gt;0, $J$12 - E204 - P204, "")</f>
        <v/>
      </c>
      <c r="E204" s="99">
        <f>IFERROR(Layout!D186*SUM($D$12:$D$17), "")</f>
        <v>0</v>
      </c>
      <c r="F204" s="98" t="str">
        <f>IF(ISBLANK(Layout!E186),"",Layout!E186*$J$12/Stocks!$E$3*Layout!$D186)</f>
        <v/>
      </c>
      <c r="G204" s="98" t="str">
        <f>IF(ISBLANK(Layout!F186),"",Layout!F186*$J$12/Stocks!$E$4*Layout!$D186)</f>
        <v/>
      </c>
      <c r="H204" s="98" t="str">
        <f>IF(ISBLANK(Layout!G186),"",Layout!G186*$J$12/Stocks!$E$5*Layout!$D186)</f>
        <v/>
      </c>
      <c r="I204" s="98" t="str">
        <f>IF(ISBLANK(Layout!H186),"",Layout!H186*$J$12/Stocks!$E$6*Layout!$D186)</f>
        <v/>
      </c>
      <c r="J204" s="98" t="str">
        <f>IF(ISBLANK(Layout!I186),"",Layout!I186*$J$12/Stocks!$E$7*Layout!$D186)</f>
        <v/>
      </c>
      <c r="K204" s="98" t="str">
        <f>IF(ISBLANK(Layout!J186),"",Layout!J186*$J$12/Stocks!$E$8*Layout!$D186)</f>
        <v/>
      </c>
      <c r="L204" s="98" t="str">
        <f>IF(ISBLANK(Layout!K186),"",Layout!K186*$J$12/Stocks!$E$9*Layout!$D186)</f>
        <v/>
      </c>
      <c r="M204" s="98" t="str">
        <f>IF(ISBLANK(Layout!L186),"",Layout!L186*$J$12/Stocks!$E$10*Layout!$D186)</f>
        <v/>
      </c>
      <c r="N204" s="98" t="str">
        <f>IF(ISBLANK(Layout!M186),"",Layout!M186*$J$12/Stocks!$E$11*Layout!$D186)</f>
        <v/>
      </c>
      <c r="O204" s="98" t="str">
        <f>IF(ISBLANK(Layout!N186),"",Layout!N186*$J$12/Stocks!$E$12*Layout!$D186)</f>
        <v/>
      </c>
      <c r="P204" s="97">
        <f t="shared" si="6"/>
        <v>0</v>
      </c>
    </row>
    <row r="205" spans="1:16" x14ac:dyDescent="0.35">
      <c r="A205" s="96">
        <f t="shared" si="7"/>
        <v>185</v>
      </c>
      <c r="B205" s="95" t="str">
        <f>IF(ISBLANK(Layout!B187), "", Layout!B187)</f>
        <v/>
      </c>
      <c r="C205" s="94" t="str">
        <f>IF(ISBLANK(Layout!C187), "", Layout!C187)</f>
        <v/>
      </c>
      <c r="D205" s="93" t="str">
        <f>IF(Layout!D187 &gt;0, $J$12 - E205 - P205, "")</f>
        <v/>
      </c>
      <c r="E205" s="92">
        <f>IFERROR(Layout!D187*SUM($D$12:$D$17), "")</f>
        <v>0</v>
      </c>
      <c r="F205" s="92" t="str">
        <f>IF(ISBLANK(Layout!E187),"",Layout!E187*$J$12/Stocks!$E$3*Layout!$D187)</f>
        <v/>
      </c>
      <c r="G205" s="92" t="str">
        <f>IF(ISBLANK(Layout!F187),"",Layout!F187*$J$12/Stocks!$E$4*Layout!$D187)</f>
        <v/>
      </c>
      <c r="H205" s="92" t="str">
        <f>IF(ISBLANK(Layout!G187),"",Layout!G187*$J$12/Stocks!$E$5*Layout!$D187)</f>
        <v/>
      </c>
      <c r="I205" s="92" t="str">
        <f>IF(ISBLANK(Layout!H187),"",Layout!H187*$J$12/Stocks!$E$6*Layout!$D187)</f>
        <v/>
      </c>
      <c r="J205" s="92" t="str">
        <f>IF(ISBLANK(Layout!I187),"",Layout!I187*$J$12/Stocks!$E$7*Layout!$D187)</f>
        <v/>
      </c>
      <c r="K205" s="92" t="str">
        <f>IF(ISBLANK(Layout!J187),"",Layout!J187*$J$12/Stocks!$E$8*Layout!$D187)</f>
        <v/>
      </c>
      <c r="L205" s="92" t="str">
        <f>IF(ISBLANK(Layout!K187),"",Layout!K187*$J$12/Stocks!$E$9*Layout!$D187)</f>
        <v/>
      </c>
      <c r="M205" s="92" t="str">
        <f>IF(ISBLANK(Layout!L187),"",Layout!L187*$J$12/Stocks!$E$10*Layout!$D187)</f>
        <v/>
      </c>
      <c r="N205" s="92" t="str">
        <f>IF(ISBLANK(Layout!M187),"",Layout!M187*$J$12/Stocks!$E$11*Layout!$D187)</f>
        <v/>
      </c>
      <c r="O205" s="92" t="str">
        <f>IF(ISBLANK(Layout!N187),"",Layout!N187*$J$12/Stocks!$E$12*Layout!$D187)</f>
        <v/>
      </c>
      <c r="P205" s="91">
        <f t="shared" si="6"/>
        <v>0</v>
      </c>
    </row>
    <row r="206" spans="1:16" x14ac:dyDescent="0.35">
      <c r="A206" s="96">
        <f t="shared" si="7"/>
        <v>186</v>
      </c>
      <c r="B206" s="95" t="str">
        <f>IF(ISBLANK(Layout!B188), "", Layout!B188)</f>
        <v/>
      </c>
      <c r="C206" s="94" t="str">
        <f>IF(ISBLANK(Layout!C188), "", Layout!C188)</f>
        <v/>
      </c>
      <c r="D206" s="93" t="str">
        <f>IF(Layout!D188 &gt;0, $J$12 - E206 - P206, "")</f>
        <v/>
      </c>
      <c r="E206" s="92">
        <f>IFERROR(Layout!D188*SUM($D$12:$D$17), "")</f>
        <v>0</v>
      </c>
      <c r="F206" s="92" t="str">
        <f>IF(ISBLANK(Layout!E188),"",Layout!E188*$J$12/Stocks!$E$3*Layout!$D188)</f>
        <v/>
      </c>
      <c r="G206" s="92" t="str">
        <f>IF(ISBLANK(Layout!F188),"",Layout!F188*$J$12/Stocks!$E$4*Layout!$D188)</f>
        <v/>
      </c>
      <c r="H206" s="92" t="str">
        <f>IF(ISBLANK(Layout!G188),"",Layout!G188*$J$12/Stocks!$E$5*Layout!$D188)</f>
        <v/>
      </c>
      <c r="I206" s="92" t="str">
        <f>IF(ISBLANK(Layout!H188),"",Layout!H188*$J$12/Stocks!$E$6*Layout!$D188)</f>
        <v/>
      </c>
      <c r="J206" s="92" t="str">
        <f>IF(ISBLANK(Layout!I188),"",Layout!I188*$J$12/Stocks!$E$7*Layout!$D188)</f>
        <v/>
      </c>
      <c r="K206" s="92" t="str">
        <f>IF(ISBLANK(Layout!J188),"",Layout!J188*$J$12/Stocks!$E$8*Layout!$D188)</f>
        <v/>
      </c>
      <c r="L206" s="92" t="str">
        <f>IF(ISBLANK(Layout!K188),"",Layout!K188*$J$12/Stocks!$E$9*Layout!$D188)</f>
        <v/>
      </c>
      <c r="M206" s="92" t="str">
        <f>IF(ISBLANK(Layout!L188),"",Layout!L188*$J$12/Stocks!$E$10*Layout!$D188)</f>
        <v/>
      </c>
      <c r="N206" s="92" t="str">
        <f>IF(ISBLANK(Layout!M188),"",Layout!M188*$J$12/Stocks!$E$11*Layout!$D188)</f>
        <v/>
      </c>
      <c r="O206" s="92" t="str">
        <f>IF(ISBLANK(Layout!N188),"",Layout!N188*$J$12/Stocks!$E$12*Layout!$D188)</f>
        <v/>
      </c>
      <c r="P206" s="91">
        <f t="shared" si="6"/>
        <v>0</v>
      </c>
    </row>
    <row r="207" spans="1:16" x14ac:dyDescent="0.35">
      <c r="A207" s="96">
        <f t="shared" si="7"/>
        <v>187</v>
      </c>
      <c r="B207" s="95" t="str">
        <f>IF(ISBLANK(Layout!B189), "", Layout!B189)</f>
        <v/>
      </c>
      <c r="C207" s="94" t="str">
        <f>IF(ISBLANK(Layout!C189), "", Layout!C189)</f>
        <v/>
      </c>
      <c r="D207" s="93" t="str">
        <f>IF(Layout!D189 &gt;0, $J$12 - E207 - P207, "")</f>
        <v/>
      </c>
      <c r="E207" s="92">
        <f>IFERROR(Layout!D189*SUM($D$12:$D$17), "")</f>
        <v>0</v>
      </c>
      <c r="F207" s="92" t="str">
        <f>IF(ISBLANK(Layout!E189),"",Layout!E189*$J$12/Stocks!$E$3*Layout!$D189)</f>
        <v/>
      </c>
      <c r="G207" s="92" t="str">
        <f>IF(ISBLANK(Layout!F189),"",Layout!F189*$J$12/Stocks!$E$4*Layout!$D189)</f>
        <v/>
      </c>
      <c r="H207" s="92" t="str">
        <f>IF(ISBLANK(Layout!G189),"",Layout!G189*$J$12/Stocks!$E$5*Layout!$D189)</f>
        <v/>
      </c>
      <c r="I207" s="92" t="str">
        <f>IF(ISBLANK(Layout!H189),"",Layout!H189*$J$12/Stocks!$E$6*Layout!$D189)</f>
        <v/>
      </c>
      <c r="J207" s="92" t="str">
        <f>IF(ISBLANK(Layout!I189),"",Layout!I189*$J$12/Stocks!$E$7*Layout!$D189)</f>
        <v/>
      </c>
      <c r="K207" s="92" t="str">
        <f>IF(ISBLANK(Layout!J189),"",Layout!J189*$J$12/Stocks!$E$8*Layout!$D189)</f>
        <v/>
      </c>
      <c r="L207" s="92" t="str">
        <f>IF(ISBLANK(Layout!K189),"",Layout!K189*$J$12/Stocks!$E$9*Layout!$D189)</f>
        <v/>
      </c>
      <c r="M207" s="92" t="str">
        <f>IF(ISBLANK(Layout!L189),"",Layout!L189*$J$12/Stocks!$E$10*Layout!$D189)</f>
        <v/>
      </c>
      <c r="N207" s="92" t="str">
        <f>IF(ISBLANK(Layout!M189),"",Layout!M189*$J$12/Stocks!$E$11*Layout!$D189)</f>
        <v/>
      </c>
      <c r="O207" s="92" t="str">
        <f>IF(ISBLANK(Layout!N189),"",Layout!N189*$J$12/Stocks!$E$12*Layout!$D189)</f>
        <v/>
      </c>
      <c r="P207" s="91">
        <f t="shared" si="6"/>
        <v>0</v>
      </c>
    </row>
    <row r="208" spans="1:16" x14ac:dyDescent="0.35">
      <c r="A208" s="96">
        <f t="shared" si="7"/>
        <v>188</v>
      </c>
      <c r="B208" s="95" t="str">
        <f>IF(ISBLANK(Layout!B190), "", Layout!B190)</f>
        <v/>
      </c>
      <c r="C208" s="94" t="str">
        <f>IF(ISBLANK(Layout!C190), "", Layout!C190)</f>
        <v/>
      </c>
      <c r="D208" s="93" t="str">
        <f>IF(Layout!D190 &gt;0, $J$12 - E208 - P208, "")</f>
        <v/>
      </c>
      <c r="E208" s="92">
        <f>IFERROR(Layout!D190*SUM($D$12:$D$17), "")</f>
        <v>0</v>
      </c>
      <c r="F208" s="92" t="str">
        <f>IF(ISBLANK(Layout!E190),"",Layout!E190*$J$12/Stocks!$E$3*Layout!$D190)</f>
        <v/>
      </c>
      <c r="G208" s="92" t="str">
        <f>IF(ISBLANK(Layout!F190),"",Layout!F190*$J$12/Stocks!$E$4*Layout!$D190)</f>
        <v/>
      </c>
      <c r="H208" s="92" t="str">
        <f>IF(ISBLANK(Layout!G190),"",Layout!G190*$J$12/Stocks!$E$5*Layout!$D190)</f>
        <v/>
      </c>
      <c r="I208" s="92" t="str">
        <f>IF(ISBLANK(Layout!H190),"",Layout!H190*$J$12/Stocks!$E$6*Layout!$D190)</f>
        <v/>
      </c>
      <c r="J208" s="92" t="str">
        <f>IF(ISBLANK(Layout!I190),"",Layout!I190*$J$12/Stocks!$E$7*Layout!$D190)</f>
        <v/>
      </c>
      <c r="K208" s="92" t="str">
        <f>IF(ISBLANK(Layout!J190),"",Layout!J190*$J$12/Stocks!$E$8*Layout!$D190)</f>
        <v/>
      </c>
      <c r="L208" s="92" t="str">
        <f>IF(ISBLANK(Layout!K190),"",Layout!K190*$J$12/Stocks!$E$9*Layout!$D190)</f>
        <v/>
      </c>
      <c r="M208" s="92" t="str">
        <f>IF(ISBLANK(Layout!L190),"",Layout!L190*$J$12/Stocks!$E$10*Layout!$D190)</f>
        <v/>
      </c>
      <c r="N208" s="92" t="str">
        <f>IF(ISBLANK(Layout!M190),"",Layout!M190*$J$12/Stocks!$E$11*Layout!$D190)</f>
        <v/>
      </c>
      <c r="O208" s="92" t="str">
        <f>IF(ISBLANK(Layout!N190),"",Layout!N190*$J$12/Stocks!$E$12*Layout!$D190)</f>
        <v/>
      </c>
      <c r="P208" s="91">
        <f t="shared" si="6"/>
        <v>0</v>
      </c>
    </row>
    <row r="209" spans="1:16" x14ac:dyDescent="0.35">
      <c r="A209" s="96">
        <f t="shared" si="7"/>
        <v>189</v>
      </c>
      <c r="B209" s="95" t="str">
        <f>IF(ISBLANK(Layout!B191), "", Layout!B191)</f>
        <v/>
      </c>
      <c r="C209" s="94" t="str">
        <f>IF(ISBLANK(Layout!C191), "", Layout!C191)</f>
        <v/>
      </c>
      <c r="D209" s="93" t="str">
        <f>IF(Layout!D191 &gt;0, $J$12 - E209 - P209, "")</f>
        <v/>
      </c>
      <c r="E209" s="92">
        <f>IFERROR(Layout!D191*SUM($D$12:$D$17), "")</f>
        <v>0</v>
      </c>
      <c r="F209" s="92" t="str">
        <f>IF(ISBLANK(Layout!E191),"",Layout!E191*$J$12/Stocks!$E$3*Layout!$D191)</f>
        <v/>
      </c>
      <c r="G209" s="92" t="str">
        <f>IF(ISBLANK(Layout!F191),"",Layout!F191*$J$12/Stocks!$E$4*Layout!$D191)</f>
        <v/>
      </c>
      <c r="H209" s="92" t="str">
        <f>IF(ISBLANK(Layout!G191),"",Layout!G191*$J$12/Stocks!$E$5*Layout!$D191)</f>
        <v/>
      </c>
      <c r="I209" s="92" t="str">
        <f>IF(ISBLANK(Layout!H191),"",Layout!H191*$J$12/Stocks!$E$6*Layout!$D191)</f>
        <v/>
      </c>
      <c r="J209" s="92" t="str">
        <f>IF(ISBLANK(Layout!I191),"",Layout!I191*$J$12/Stocks!$E$7*Layout!$D191)</f>
        <v/>
      </c>
      <c r="K209" s="92" t="str">
        <f>IF(ISBLANK(Layout!J191),"",Layout!J191*$J$12/Stocks!$E$8*Layout!$D191)</f>
        <v/>
      </c>
      <c r="L209" s="92" t="str">
        <f>IF(ISBLANK(Layout!K191),"",Layout!K191*$J$12/Stocks!$E$9*Layout!$D191)</f>
        <v/>
      </c>
      <c r="M209" s="92" t="str">
        <f>IF(ISBLANK(Layout!L191),"",Layout!L191*$J$12/Stocks!$E$10*Layout!$D191)</f>
        <v/>
      </c>
      <c r="N209" s="92" t="str">
        <f>IF(ISBLANK(Layout!M191),"",Layout!M191*$J$12/Stocks!$E$11*Layout!$D191)</f>
        <v/>
      </c>
      <c r="O209" s="92" t="str">
        <f>IF(ISBLANK(Layout!N191),"",Layout!N191*$J$12/Stocks!$E$12*Layout!$D191)</f>
        <v/>
      </c>
      <c r="P209" s="91">
        <f t="shared" si="6"/>
        <v>0</v>
      </c>
    </row>
    <row r="210" spans="1:16" x14ac:dyDescent="0.35">
      <c r="A210" s="96">
        <f t="shared" si="7"/>
        <v>190</v>
      </c>
      <c r="B210" s="95" t="str">
        <f>IF(ISBLANK(Layout!B192), "", Layout!B192)</f>
        <v/>
      </c>
      <c r="C210" s="94" t="str">
        <f>IF(ISBLANK(Layout!C192), "", Layout!C192)</f>
        <v/>
      </c>
      <c r="D210" s="93" t="str">
        <f>IF(Layout!D192 &gt;0, $J$12 - E210 - P210, "")</f>
        <v/>
      </c>
      <c r="E210" s="92">
        <f>IFERROR(Layout!D192*SUM($D$12:$D$17), "")</f>
        <v>0</v>
      </c>
      <c r="F210" s="92" t="str">
        <f>IF(ISBLANK(Layout!E192),"",Layout!E192*$J$12/Stocks!$E$3*Layout!$D192)</f>
        <v/>
      </c>
      <c r="G210" s="92" t="str">
        <f>IF(ISBLANK(Layout!F192),"",Layout!F192*$J$12/Stocks!$E$4*Layout!$D192)</f>
        <v/>
      </c>
      <c r="H210" s="92" t="str">
        <f>IF(ISBLANK(Layout!G192),"",Layout!G192*$J$12/Stocks!$E$5*Layout!$D192)</f>
        <v/>
      </c>
      <c r="I210" s="92" t="str">
        <f>IF(ISBLANK(Layout!H192),"",Layout!H192*$J$12/Stocks!$E$6*Layout!$D192)</f>
        <v/>
      </c>
      <c r="J210" s="92" t="str">
        <f>IF(ISBLANK(Layout!I192),"",Layout!I192*$J$12/Stocks!$E$7*Layout!$D192)</f>
        <v/>
      </c>
      <c r="K210" s="92" t="str">
        <f>IF(ISBLANK(Layout!J192),"",Layout!J192*$J$12/Stocks!$E$8*Layout!$D192)</f>
        <v/>
      </c>
      <c r="L210" s="92" t="str">
        <f>IF(ISBLANK(Layout!K192),"",Layout!K192*$J$12/Stocks!$E$9*Layout!$D192)</f>
        <v/>
      </c>
      <c r="M210" s="92" t="str">
        <f>IF(ISBLANK(Layout!L192),"",Layout!L192*$J$12/Stocks!$E$10*Layout!$D192)</f>
        <v/>
      </c>
      <c r="N210" s="92" t="str">
        <f>IF(ISBLANK(Layout!M192),"",Layout!M192*$J$12/Stocks!$E$11*Layout!$D192)</f>
        <v/>
      </c>
      <c r="O210" s="92" t="str">
        <f>IF(ISBLANK(Layout!N192),"",Layout!N192*$J$12/Stocks!$E$12*Layout!$D192)</f>
        <v/>
      </c>
      <c r="P210" s="91">
        <f t="shared" si="6"/>
        <v>0</v>
      </c>
    </row>
    <row r="211" spans="1:16" x14ac:dyDescent="0.35">
      <c r="A211" s="90">
        <f t="shared" si="7"/>
        <v>191</v>
      </c>
      <c r="B211" s="89" t="str">
        <f>IF(ISBLANK(Layout!B193), "", Layout!B193)</f>
        <v/>
      </c>
      <c r="C211" s="88" t="str">
        <f>IF(ISBLANK(Layout!C193), "", Layout!C193)</f>
        <v/>
      </c>
      <c r="D211" s="87" t="str">
        <f>IF(Layout!D193 &gt;0, $J$12 - E211 - P211, "")</f>
        <v/>
      </c>
      <c r="E211" s="86">
        <f>IFERROR(Layout!D193*SUM($D$12:$D$17), "")</f>
        <v>0</v>
      </c>
      <c r="F211" s="86" t="str">
        <f>IF(ISBLANK(Layout!E193),"",Layout!E193*$J$12/Stocks!$E$3*Layout!$D193)</f>
        <v/>
      </c>
      <c r="G211" s="86" t="str">
        <f>IF(ISBLANK(Layout!F193),"",Layout!F193*$J$12/Stocks!$E$4*Layout!$D193)</f>
        <v/>
      </c>
      <c r="H211" s="86" t="str">
        <f>IF(ISBLANK(Layout!G193),"",Layout!G193*$J$12/Stocks!$E$5*Layout!$D193)</f>
        <v/>
      </c>
      <c r="I211" s="86" t="str">
        <f>IF(ISBLANK(Layout!H193),"",Layout!H193*$J$12/Stocks!$E$6*Layout!$D193)</f>
        <v/>
      </c>
      <c r="J211" s="86" t="str">
        <f>IF(ISBLANK(Layout!I193),"",Layout!I193*$J$12/Stocks!$E$7*Layout!$D193)</f>
        <v/>
      </c>
      <c r="K211" s="86" t="str">
        <f>IF(ISBLANK(Layout!J193),"",Layout!J193*$J$12/Stocks!$E$8*Layout!$D193)</f>
        <v/>
      </c>
      <c r="L211" s="86" t="str">
        <f>IF(ISBLANK(Layout!K193),"",Layout!K193*$J$12/Stocks!$E$9*Layout!$D193)</f>
        <v/>
      </c>
      <c r="M211" s="86" t="str">
        <f>IF(ISBLANK(Layout!L193),"",Layout!L193*$J$12/Stocks!$E$10*Layout!$D193)</f>
        <v/>
      </c>
      <c r="N211" s="86" t="str">
        <f>IF(ISBLANK(Layout!M193),"",Layout!M193*$J$12/Stocks!$E$11*Layout!$D193)</f>
        <v/>
      </c>
      <c r="O211" s="86" t="str">
        <f>IF(ISBLANK(Layout!N193),"",Layout!N193*$J$12/Stocks!$E$12*Layout!$D193)</f>
        <v/>
      </c>
      <c r="P211" s="85">
        <f t="shared" si="6"/>
        <v>0</v>
      </c>
    </row>
    <row r="212" spans="1:16" x14ac:dyDescent="0.35">
      <c r="A212" s="103">
        <f t="shared" si="7"/>
        <v>192</v>
      </c>
      <c r="B212" s="102" t="str">
        <f>IF(ISBLANK(Layout!B194), "", Layout!B194)</f>
        <v/>
      </c>
      <c r="C212" s="101" t="str">
        <f>IF(ISBLANK(Layout!C194), "", Layout!C194)</f>
        <v/>
      </c>
      <c r="D212" s="100" t="str">
        <f>IF(Layout!D194 &gt;0, $J$12 - E212 - P212, "")</f>
        <v/>
      </c>
      <c r="E212" s="99">
        <f>IFERROR(Layout!D194*SUM($D$12:$D$17), "")</f>
        <v>0</v>
      </c>
      <c r="F212" s="98" t="str">
        <f>IF(ISBLANK(Layout!E194),"",Layout!E194*$J$12/Stocks!$E$3*Layout!$D194)</f>
        <v/>
      </c>
      <c r="G212" s="98" t="str">
        <f>IF(ISBLANK(Layout!F194),"",Layout!F194*$J$12/Stocks!$E$4*Layout!$D194)</f>
        <v/>
      </c>
      <c r="H212" s="98" t="str">
        <f>IF(ISBLANK(Layout!G194),"",Layout!G194*$J$12/Stocks!$E$5*Layout!$D194)</f>
        <v/>
      </c>
      <c r="I212" s="98" t="str">
        <f>IF(ISBLANK(Layout!H194),"",Layout!H194*$J$12/Stocks!$E$6*Layout!$D194)</f>
        <v/>
      </c>
      <c r="J212" s="98" t="str">
        <f>IF(ISBLANK(Layout!I194),"",Layout!I194*$J$12/Stocks!$E$7*Layout!$D194)</f>
        <v/>
      </c>
      <c r="K212" s="98" t="str">
        <f>IF(ISBLANK(Layout!J194),"",Layout!J194*$J$12/Stocks!$E$8*Layout!$D194)</f>
        <v/>
      </c>
      <c r="L212" s="98" t="str">
        <f>IF(ISBLANK(Layout!K194),"",Layout!K194*$J$12/Stocks!$E$9*Layout!$D194)</f>
        <v/>
      </c>
      <c r="M212" s="98" t="str">
        <f>IF(ISBLANK(Layout!L194),"",Layout!L194*$J$12/Stocks!$E$10*Layout!$D194)</f>
        <v/>
      </c>
      <c r="N212" s="98" t="str">
        <f>IF(ISBLANK(Layout!M194),"",Layout!M194*$J$12/Stocks!$E$11*Layout!$D194)</f>
        <v/>
      </c>
      <c r="O212" s="98" t="str">
        <f>IF(ISBLANK(Layout!N194),"",Layout!N194*$J$12/Stocks!$E$12*Layout!$D194)</f>
        <v/>
      </c>
      <c r="P212" s="97">
        <f t="shared" si="6"/>
        <v>0</v>
      </c>
    </row>
    <row r="213" spans="1:16" x14ac:dyDescent="0.35">
      <c r="A213" s="96">
        <f t="shared" si="7"/>
        <v>193</v>
      </c>
      <c r="B213" s="95" t="str">
        <f>IF(ISBLANK(Layout!B195), "", Layout!B195)</f>
        <v/>
      </c>
      <c r="C213" s="94" t="str">
        <f>IF(ISBLANK(Layout!C195), "", Layout!C195)</f>
        <v/>
      </c>
      <c r="D213" s="93" t="str">
        <f>IF(Layout!D195 &gt;0, $J$12 - E213 - P213, "")</f>
        <v/>
      </c>
      <c r="E213" s="92">
        <f>IFERROR(Layout!D195*SUM($D$12:$D$17), "")</f>
        <v>0</v>
      </c>
      <c r="F213" s="92" t="str">
        <f>IF(ISBLANK(Layout!E195),"",Layout!E195*$J$12/Stocks!$E$3*Layout!$D195)</f>
        <v/>
      </c>
      <c r="G213" s="92" t="str">
        <f>IF(ISBLANK(Layout!F195),"",Layout!F195*$J$12/Stocks!$E$4*Layout!$D195)</f>
        <v/>
      </c>
      <c r="H213" s="92" t="str">
        <f>IF(ISBLANK(Layout!G195),"",Layout!G195*$J$12/Stocks!$E$5*Layout!$D195)</f>
        <v/>
      </c>
      <c r="I213" s="92" t="str">
        <f>IF(ISBLANK(Layout!H195),"",Layout!H195*$J$12/Stocks!$E$6*Layout!$D195)</f>
        <v/>
      </c>
      <c r="J213" s="92" t="str">
        <f>IF(ISBLANK(Layout!I195),"",Layout!I195*$J$12/Stocks!$E$7*Layout!$D195)</f>
        <v/>
      </c>
      <c r="K213" s="92" t="str">
        <f>IF(ISBLANK(Layout!J195),"",Layout!J195*$J$12/Stocks!$E$8*Layout!$D195)</f>
        <v/>
      </c>
      <c r="L213" s="92" t="str">
        <f>IF(ISBLANK(Layout!K195),"",Layout!K195*$J$12/Stocks!$E$9*Layout!$D195)</f>
        <v/>
      </c>
      <c r="M213" s="92" t="str">
        <f>IF(ISBLANK(Layout!L195),"",Layout!L195*$J$12/Stocks!$E$10*Layout!$D195)</f>
        <v/>
      </c>
      <c r="N213" s="92" t="str">
        <f>IF(ISBLANK(Layout!M195),"",Layout!M195*$J$12/Stocks!$E$11*Layout!$D195)</f>
        <v/>
      </c>
      <c r="O213" s="92" t="str">
        <f>IF(ISBLANK(Layout!N195),"",Layout!N195*$J$12/Stocks!$E$12*Layout!$D195)</f>
        <v/>
      </c>
      <c r="P213" s="91">
        <f t="shared" si="6"/>
        <v>0</v>
      </c>
    </row>
    <row r="214" spans="1:16" x14ac:dyDescent="0.35">
      <c r="A214" s="96">
        <f t="shared" si="7"/>
        <v>194</v>
      </c>
      <c r="B214" s="95" t="str">
        <f>IF(ISBLANK(Layout!B196), "", Layout!B196)</f>
        <v/>
      </c>
      <c r="C214" s="94" t="str">
        <f>IF(ISBLANK(Layout!C196), "", Layout!C196)</f>
        <v/>
      </c>
      <c r="D214" s="93" t="str">
        <f>IF(Layout!D196 &gt;0, $J$12 - E214 - P214, "")</f>
        <v/>
      </c>
      <c r="E214" s="92">
        <f>IFERROR(Layout!D196*SUM($D$12:$D$17), "")</f>
        <v>0</v>
      </c>
      <c r="F214" s="92" t="str">
        <f>IF(ISBLANK(Layout!E196),"",Layout!E196*$J$12/Stocks!$E$3*Layout!$D196)</f>
        <v/>
      </c>
      <c r="G214" s="92" t="str">
        <f>IF(ISBLANK(Layout!F196),"",Layout!F196*$J$12/Stocks!$E$4*Layout!$D196)</f>
        <v/>
      </c>
      <c r="H214" s="92" t="str">
        <f>IF(ISBLANK(Layout!G196),"",Layout!G196*$J$12/Stocks!$E$5*Layout!$D196)</f>
        <v/>
      </c>
      <c r="I214" s="92" t="str">
        <f>IF(ISBLANK(Layout!H196),"",Layout!H196*$J$12/Stocks!$E$6*Layout!$D196)</f>
        <v/>
      </c>
      <c r="J214" s="92" t="str">
        <f>IF(ISBLANK(Layout!I196),"",Layout!I196*$J$12/Stocks!$E$7*Layout!$D196)</f>
        <v/>
      </c>
      <c r="K214" s="92" t="str">
        <f>IF(ISBLANK(Layout!J196),"",Layout!J196*$J$12/Stocks!$E$8*Layout!$D196)</f>
        <v/>
      </c>
      <c r="L214" s="92" t="str">
        <f>IF(ISBLANK(Layout!K196),"",Layout!K196*$J$12/Stocks!$E$9*Layout!$D196)</f>
        <v/>
      </c>
      <c r="M214" s="92" t="str">
        <f>IF(ISBLANK(Layout!L196),"",Layout!L196*$J$12/Stocks!$E$10*Layout!$D196)</f>
        <v/>
      </c>
      <c r="N214" s="92" t="str">
        <f>IF(ISBLANK(Layout!M196),"",Layout!M196*$J$12/Stocks!$E$11*Layout!$D196)</f>
        <v/>
      </c>
      <c r="O214" s="92" t="str">
        <f>IF(ISBLANK(Layout!N196),"",Layout!N196*$J$12/Stocks!$E$12*Layout!$D196)</f>
        <v/>
      </c>
      <c r="P214" s="91">
        <f t="shared" si="6"/>
        <v>0</v>
      </c>
    </row>
    <row r="215" spans="1:16" x14ac:dyDescent="0.35">
      <c r="A215" s="96">
        <f t="shared" si="7"/>
        <v>195</v>
      </c>
      <c r="B215" s="95" t="str">
        <f>IF(ISBLANK(Layout!B197), "", Layout!B197)</f>
        <v/>
      </c>
      <c r="C215" s="94" t="str">
        <f>IF(ISBLANK(Layout!C197), "", Layout!C197)</f>
        <v/>
      </c>
      <c r="D215" s="93" t="str">
        <f>IF(Layout!D197 &gt;0, $J$12 - E215 - P215, "")</f>
        <v/>
      </c>
      <c r="E215" s="92">
        <f>IFERROR(Layout!D197*SUM($D$12:$D$17), "")</f>
        <v>0</v>
      </c>
      <c r="F215" s="92" t="str">
        <f>IF(ISBLANK(Layout!E197),"",Layout!E197*$J$12/Stocks!$E$3*Layout!$D197)</f>
        <v/>
      </c>
      <c r="G215" s="92" t="str">
        <f>IF(ISBLANK(Layout!F197),"",Layout!F197*$J$12/Stocks!$E$4*Layout!$D197)</f>
        <v/>
      </c>
      <c r="H215" s="92" t="str">
        <f>IF(ISBLANK(Layout!G197),"",Layout!G197*$J$12/Stocks!$E$5*Layout!$D197)</f>
        <v/>
      </c>
      <c r="I215" s="92" t="str">
        <f>IF(ISBLANK(Layout!H197),"",Layout!H197*$J$12/Stocks!$E$6*Layout!$D197)</f>
        <v/>
      </c>
      <c r="J215" s="92" t="str">
        <f>IF(ISBLANK(Layout!I197),"",Layout!I197*$J$12/Stocks!$E$7*Layout!$D197)</f>
        <v/>
      </c>
      <c r="K215" s="92" t="str">
        <f>IF(ISBLANK(Layout!J197),"",Layout!J197*$J$12/Stocks!$E$8*Layout!$D197)</f>
        <v/>
      </c>
      <c r="L215" s="92" t="str">
        <f>IF(ISBLANK(Layout!K197),"",Layout!K197*$J$12/Stocks!$E$9*Layout!$D197)</f>
        <v/>
      </c>
      <c r="M215" s="92" t="str">
        <f>IF(ISBLANK(Layout!L197),"",Layout!L197*$J$12/Stocks!$E$10*Layout!$D197)</f>
        <v/>
      </c>
      <c r="N215" s="92" t="str">
        <f>IF(ISBLANK(Layout!M197),"",Layout!M197*$J$12/Stocks!$E$11*Layout!$D197)</f>
        <v/>
      </c>
      <c r="O215" s="92" t="str">
        <f>IF(ISBLANK(Layout!N197),"",Layout!N197*$J$12/Stocks!$E$12*Layout!$D197)</f>
        <v/>
      </c>
      <c r="P215" s="91">
        <f t="shared" si="6"/>
        <v>0</v>
      </c>
    </row>
    <row r="216" spans="1:16" x14ac:dyDescent="0.35">
      <c r="A216" s="96">
        <f t="shared" si="7"/>
        <v>196</v>
      </c>
      <c r="B216" s="95" t="str">
        <f>IF(ISBLANK(Layout!B198), "", Layout!B198)</f>
        <v/>
      </c>
      <c r="C216" s="94" t="str">
        <f>IF(ISBLANK(Layout!C198), "", Layout!C198)</f>
        <v/>
      </c>
      <c r="D216" s="93" t="str">
        <f>IF(Layout!D198 &gt;0, $J$12 - E216 - P216, "")</f>
        <v/>
      </c>
      <c r="E216" s="92">
        <f>IFERROR(Layout!D198*SUM($D$12:$D$17), "")</f>
        <v>0</v>
      </c>
      <c r="F216" s="92" t="str">
        <f>IF(ISBLANK(Layout!E198),"",Layout!E198*$J$12/Stocks!$E$3*Layout!$D198)</f>
        <v/>
      </c>
      <c r="G216" s="92" t="str">
        <f>IF(ISBLANK(Layout!F198),"",Layout!F198*$J$12/Stocks!$E$4*Layout!$D198)</f>
        <v/>
      </c>
      <c r="H216" s="92" t="str">
        <f>IF(ISBLANK(Layout!G198),"",Layout!G198*$J$12/Stocks!$E$5*Layout!$D198)</f>
        <v/>
      </c>
      <c r="I216" s="92" t="str">
        <f>IF(ISBLANK(Layout!H198),"",Layout!H198*$J$12/Stocks!$E$6*Layout!$D198)</f>
        <v/>
      </c>
      <c r="J216" s="92" t="str">
        <f>IF(ISBLANK(Layout!I198),"",Layout!I198*$J$12/Stocks!$E$7*Layout!$D198)</f>
        <v/>
      </c>
      <c r="K216" s="92" t="str">
        <f>IF(ISBLANK(Layout!J198),"",Layout!J198*$J$12/Stocks!$E$8*Layout!$D198)</f>
        <v/>
      </c>
      <c r="L216" s="92" t="str">
        <f>IF(ISBLANK(Layout!K198),"",Layout!K198*$J$12/Stocks!$E$9*Layout!$D198)</f>
        <v/>
      </c>
      <c r="M216" s="92" t="str">
        <f>IF(ISBLANK(Layout!L198),"",Layout!L198*$J$12/Stocks!$E$10*Layout!$D198)</f>
        <v/>
      </c>
      <c r="N216" s="92" t="str">
        <f>IF(ISBLANK(Layout!M198),"",Layout!M198*$J$12/Stocks!$E$11*Layout!$D198)</f>
        <v/>
      </c>
      <c r="O216" s="92" t="str">
        <f>IF(ISBLANK(Layout!N198),"",Layout!N198*$J$12/Stocks!$E$12*Layout!$D198)</f>
        <v/>
      </c>
      <c r="P216" s="91">
        <f t="shared" si="6"/>
        <v>0</v>
      </c>
    </row>
    <row r="217" spans="1:16" x14ac:dyDescent="0.35">
      <c r="A217" s="96">
        <f t="shared" si="7"/>
        <v>197</v>
      </c>
      <c r="B217" s="95" t="str">
        <f>IF(ISBLANK(Layout!B199), "", Layout!B199)</f>
        <v/>
      </c>
      <c r="C217" s="94" t="str">
        <f>IF(ISBLANK(Layout!C199), "", Layout!C199)</f>
        <v/>
      </c>
      <c r="D217" s="93" t="str">
        <f>IF(Layout!D199 &gt;0, $J$12 - E217 - P217, "")</f>
        <v/>
      </c>
      <c r="E217" s="92">
        <f>IFERROR(Layout!D199*SUM($D$12:$D$17), "")</f>
        <v>0</v>
      </c>
      <c r="F217" s="92" t="str">
        <f>IF(ISBLANK(Layout!E199),"",Layout!E199*$J$12/Stocks!$E$3*Layout!$D199)</f>
        <v/>
      </c>
      <c r="G217" s="92" t="str">
        <f>IF(ISBLANK(Layout!F199),"",Layout!F199*$J$12/Stocks!$E$4*Layout!$D199)</f>
        <v/>
      </c>
      <c r="H217" s="92" t="str">
        <f>IF(ISBLANK(Layout!G199),"",Layout!G199*$J$12/Stocks!$E$5*Layout!$D199)</f>
        <v/>
      </c>
      <c r="I217" s="92" t="str">
        <f>IF(ISBLANK(Layout!H199),"",Layout!H199*$J$12/Stocks!$E$6*Layout!$D199)</f>
        <v/>
      </c>
      <c r="J217" s="92" t="str">
        <f>IF(ISBLANK(Layout!I199),"",Layout!I199*$J$12/Stocks!$E$7*Layout!$D199)</f>
        <v/>
      </c>
      <c r="K217" s="92" t="str">
        <f>IF(ISBLANK(Layout!J199),"",Layout!J199*$J$12/Stocks!$E$8*Layout!$D199)</f>
        <v/>
      </c>
      <c r="L217" s="92" t="str">
        <f>IF(ISBLANK(Layout!K199),"",Layout!K199*$J$12/Stocks!$E$9*Layout!$D199)</f>
        <v/>
      </c>
      <c r="M217" s="92" t="str">
        <f>IF(ISBLANK(Layout!L199),"",Layout!L199*$J$12/Stocks!$E$10*Layout!$D199)</f>
        <v/>
      </c>
      <c r="N217" s="92" t="str">
        <f>IF(ISBLANK(Layout!M199),"",Layout!M199*$J$12/Stocks!$E$11*Layout!$D199)</f>
        <v/>
      </c>
      <c r="O217" s="92" t="str">
        <f>IF(ISBLANK(Layout!N199),"",Layout!N199*$J$12/Stocks!$E$12*Layout!$D199)</f>
        <v/>
      </c>
      <c r="P217" s="91">
        <f t="shared" si="6"/>
        <v>0</v>
      </c>
    </row>
    <row r="218" spans="1:16" x14ac:dyDescent="0.35">
      <c r="A218" s="96">
        <f t="shared" si="7"/>
        <v>198</v>
      </c>
      <c r="B218" s="95" t="str">
        <f>IF(ISBLANK(Layout!B200), "", Layout!B200)</f>
        <v/>
      </c>
      <c r="C218" s="94" t="str">
        <f>IF(ISBLANK(Layout!C200), "", Layout!C200)</f>
        <v/>
      </c>
      <c r="D218" s="93" t="str">
        <f>IF(Layout!D200 &gt;0, $J$12 - E218 - P218, "")</f>
        <v/>
      </c>
      <c r="E218" s="92">
        <f>IFERROR(Layout!D200*SUM($D$12:$D$17), "")</f>
        <v>0</v>
      </c>
      <c r="F218" s="92" t="str">
        <f>IF(ISBLANK(Layout!E200),"",Layout!E200*$J$12/Stocks!$E$3*Layout!$D200)</f>
        <v/>
      </c>
      <c r="G218" s="92" t="str">
        <f>IF(ISBLANK(Layout!F200),"",Layout!F200*$J$12/Stocks!$E$4*Layout!$D200)</f>
        <v/>
      </c>
      <c r="H218" s="92" t="str">
        <f>IF(ISBLANK(Layout!G200),"",Layout!G200*$J$12/Stocks!$E$5*Layout!$D200)</f>
        <v/>
      </c>
      <c r="I218" s="92" t="str">
        <f>IF(ISBLANK(Layout!H200),"",Layout!H200*$J$12/Stocks!$E$6*Layout!$D200)</f>
        <v/>
      </c>
      <c r="J218" s="92" t="str">
        <f>IF(ISBLANK(Layout!I200),"",Layout!I200*$J$12/Stocks!$E$7*Layout!$D200)</f>
        <v/>
      </c>
      <c r="K218" s="92" t="str">
        <f>IF(ISBLANK(Layout!J200),"",Layout!J200*$J$12/Stocks!$E$8*Layout!$D200)</f>
        <v/>
      </c>
      <c r="L218" s="92" t="str">
        <f>IF(ISBLANK(Layout!K200),"",Layout!K200*$J$12/Stocks!$E$9*Layout!$D200)</f>
        <v/>
      </c>
      <c r="M218" s="92" t="str">
        <f>IF(ISBLANK(Layout!L200),"",Layout!L200*$J$12/Stocks!$E$10*Layout!$D200)</f>
        <v/>
      </c>
      <c r="N218" s="92" t="str">
        <f>IF(ISBLANK(Layout!M200),"",Layout!M200*$J$12/Stocks!$E$11*Layout!$D200)</f>
        <v/>
      </c>
      <c r="O218" s="92" t="str">
        <f>IF(ISBLANK(Layout!N200),"",Layout!N200*$J$12/Stocks!$E$12*Layout!$D200)</f>
        <v/>
      </c>
      <c r="P218" s="91">
        <f t="shared" si="6"/>
        <v>0</v>
      </c>
    </row>
    <row r="219" spans="1:16" x14ac:dyDescent="0.35">
      <c r="A219" s="90">
        <f t="shared" si="7"/>
        <v>199</v>
      </c>
      <c r="B219" s="89" t="str">
        <f>IF(ISBLANK(Layout!B201), "", Layout!B201)</f>
        <v/>
      </c>
      <c r="C219" s="88" t="str">
        <f>IF(ISBLANK(Layout!C201), "", Layout!C201)</f>
        <v/>
      </c>
      <c r="D219" s="87" t="str">
        <f>IF(Layout!D201 &gt;0, $J$12 - E219 - P219, "")</f>
        <v/>
      </c>
      <c r="E219" s="86">
        <f>IFERROR(Layout!D201*SUM($D$12:$D$17), "")</f>
        <v>0</v>
      </c>
      <c r="F219" s="86" t="str">
        <f>IF(ISBLANK(Layout!E201),"",Layout!E201*$J$12/Stocks!$E$3*Layout!$D201)</f>
        <v/>
      </c>
      <c r="G219" s="86" t="str">
        <f>IF(ISBLANK(Layout!F201),"",Layout!F201*$J$12/Stocks!$E$4*Layout!$D201)</f>
        <v/>
      </c>
      <c r="H219" s="86" t="str">
        <f>IF(ISBLANK(Layout!G201),"",Layout!G201*$J$12/Stocks!$E$5*Layout!$D201)</f>
        <v/>
      </c>
      <c r="I219" s="86" t="str">
        <f>IF(ISBLANK(Layout!H201),"",Layout!H201*$J$12/Stocks!$E$6*Layout!$D201)</f>
        <v/>
      </c>
      <c r="J219" s="86" t="str">
        <f>IF(ISBLANK(Layout!I201),"",Layout!I201*$J$12/Stocks!$E$7*Layout!$D201)</f>
        <v/>
      </c>
      <c r="K219" s="86" t="str">
        <f>IF(ISBLANK(Layout!J201),"",Layout!J201*$J$12/Stocks!$E$8*Layout!$D201)</f>
        <v/>
      </c>
      <c r="L219" s="86" t="str">
        <f>IF(ISBLANK(Layout!K201),"",Layout!K201*$J$12/Stocks!$E$9*Layout!$D201)</f>
        <v/>
      </c>
      <c r="M219" s="86" t="str">
        <f>IF(ISBLANK(Layout!L201),"",Layout!L201*$J$12/Stocks!$E$10*Layout!$D201)</f>
        <v/>
      </c>
      <c r="N219" s="86" t="str">
        <f>IF(ISBLANK(Layout!M201),"",Layout!M201*$J$12/Stocks!$E$11*Layout!$D201)</f>
        <v/>
      </c>
      <c r="O219" s="86" t="str">
        <f>IF(ISBLANK(Layout!N201),"",Layout!N201*$J$12/Stocks!$E$12*Layout!$D201)</f>
        <v/>
      </c>
      <c r="P219" s="85">
        <f t="shared" si="6"/>
        <v>0</v>
      </c>
    </row>
    <row r="220" spans="1:16" x14ac:dyDescent="0.35">
      <c r="A220" s="103">
        <f t="shared" si="7"/>
        <v>200</v>
      </c>
      <c r="B220" s="102" t="str">
        <f>IF(ISBLANK(Layout!B202), "", Layout!B202)</f>
        <v/>
      </c>
      <c r="C220" s="101" t="str">
        <f>IF(ISBLANK(Layout!C202), "", Layout!C202)</f>
        <v/>
      </c>
      <c r="D220" s="100" t="str">
        <f>IF(Layout!D202 &gt;0, $J$12 - E220 - P220, "")</f>
        <v/>
      </c>
      <c r="E220" s="99">
        <f>IFERROR(Layout!D202*SUM($D$12:$D$17), "")</f>
        <v>0</v>
      </c>
      <c r="F220" s="98" t="str">
        <f>IF(ISBLANK(Layout!E202),"",Layout!E202*$J$12/Stocks!$E$3*Layout!$D202)</f>
        <v/>
      </c>
      <c r="G220" s="98" t="str">
        <f>IF(ISBLANK(Layout!F202),"",Layout!F202*$J$12/Stocks!$E$4*Layout!$D202)</f>
        <v/>
      </c>
      <c r="H220" s="98" t="str">
        <f>IF(ISBLANK(Layout!G202),"",Layout!G202*$J$12/Stocks!$E$5*Layout!$D202)</f>
        <v/>
      </c>
      <c r="I220" s="98" t="str">
        <f>IF(ISBLANK(Layout!H202),"",Layout!H202*$J$12/Stocks!$E$6*Layout!$D202)</f>
        <v/>
      </c>
      <c r="J220" s="98" t="str">
        <f>IF(ISBLANK(Layout!I202),"",Layout!I202*$J$12/Stocks!$E$7*Layout!$D202)</f>
        <v/>
      </c>
      <c r="K220" s="98" t="str">
        <f>IF(ISBLANK(Layout!J202),"",Layout!J202*$J$12/Stocks!$E$8*Layout!$D202)</f>
        <v/>
      </c>
      <c r="L220" s="98" t="str">
        <f>IF(ISBLANK(Layout!K202),"",Layout!K202*$J$12/Stocks!$E$9*Layout!$D202)</f>
        <v/>
      </c>
      <c r="M220" s="98" t="str">
        <f>IF(ISBLANK(Layout!L202),"",Layout!L202*$J$12/Stocks!$E$10*Layout!$D202)</f>
        <v/>
      </c>
      <c r="N220" s="98" t="str">
        <f>IF(ISBLANK(Layout!M202),"",Layout!M202*$J$12/Stocks!$E$11*Layout!$D202)</f>
        <v/>
      </c>
      <c r="O220" s="98" t="str">
        <f>IF(ISBLANK(Layout!N202),"",Layout!N202*$J$12/Stocks!$E$12*Layout!$D202)</f>
        <v/>
      </c>
      <c r="P220" s="97">
        <f t="shared" ref="P220:P283" si="8">SUM(F220:O220)</f>
        <v>0</v>
      </c>
    </row>
    <row r="221" spans="1:16" x14ac:dyDescent="0.35">
      <c r="A221" s="96">
        <f t="shared" si="7"/>
        <v>201</v>
      </c>
      <c r="B221" s="95" t="str">
        <f>IF(ISBLANK(Layout!B203), "", Layout!B203)</f>
        <v/>
      </c>
      <c r="C221" s="94" t="str">
        <f>IF(ISBLANK(Layout!C203), "", Layout!C203)</f>
        <v/>
      </c>
      <c r="D221" s="93" t="str">
        <f>IF(Layout!D203 &gt;0, $J$12 - E221 - P221, "")</f>
        <v/>
      </c>
      <c r="E221" s="92">
        <f>IFERROR(Layout!D203*SUM($D$12:$D$17), "")</f>
        <v>0</v>
      </c>
      <c r="F221" s="92" t="str">
        <f>IF(ISBLANK(Layout!E203),"",Layout!E203*$J$12/Stocks!$E$3*Layout!$D203)</f>
        <v/>
      </c>
      <c r="G221" s="92" t="str">
        <f>IF(ISBLANK(Layout!F203),"",Layout!F203*$J$12/Stocks!$E$4*Layout!$D203)</f>
        <v/>
      </c>
      <c r="H221" s="92" t="str">
        <f>IF(ISBLANK(Layout!G203),"",Layout!G203*$J$12/Stocks!$E$5*Layout!$D203)</f>
        <v/>
      </c>
      <c r="I221" s="92" t="str">
        <f>IF(ISBLANK(Layout!H203),"",Layout!H203*$J$12/Stocks!$E$6*Layout!$D203)</f>
        <v/>
      </c>
      <c r="J221" s="92" t="str">
        <f>IF(ISBLANK(Layout!I203),"",Layout!I203*$J$12/Stocks!$E$7*Layout!$D203)</f>
        <v/>
      </c>
      <c r="K221" s="92" t="str">
        <f>IF(ISBLANK(Layout!J203),"",Layout!J203*$J$12/Stocks!$E$8*Layout!$D203)</f>
        <v/>
      </c>
      <c r="L221" s="92" t="str">
        <f>IF(ISBLANK(Layout!K203),"",Layout!K203*$J$12/Stocks!$E$9*Layout!$D203)</f>
        <v/>
      </c>
      <c r="M221" s="92" t="str">
        <f>IF(ISBLANK(Layout!L203),"",Layout!L203*$J$12/Stocks!$E$10*Layout!$D203)</f>
        <v/>
      </c>
      <c r="N221" s="92" t="str">
        <f>IF(ISBLANK(Layout!M203),"",Layout!M203*$J$12/Stocks!$E$11*Layout!$D203)</f>
        <v/>
      </c>
      <c r="O221" s="92" t="str">
        <f>IF(ISBLANK(Layout!N203),"",Layout!N203*$J$12/Stocks!$E$12*Layout!$D203)</f>
        <v/>
      </c>
      <c r="P221" s="91">
        <f t="shared" si="8"/>
        <v>0</v>
      </c>
    </row>
    <row r="222" spans="1:16" x14ac:dyDescent="0.35">
      <c r="A222" s="96">
        <f t="shared" si="7"/>
        <v>202</v>
      </c>
      <c r="B222" s="95" t="str">
        <f>IF(ISBLANK(Layout!B204), "", Layout!B204)</f>
        <v/>
      </c>
      <c r="C222" s="94" t="str">
        <f>IF(ISBLANK(Layout!C204), "", Layout!C204)</f>
        <v/>
      </c>
      <c r="D222" s="93" t="str">
        <f>IF(Layout!D204 &gt;0, $J$12 - E222 - P222, "")</f>
        <v/>
      </c>
      <c r="E222" s="92">
        <f>IFERROR(Layout!D204*SUM($D$12:$D$17), "")</f>
        <v>0</v>
      </c>
      <c r="F222" s="92" t="str">
        <f>IF(ISBLANK(Layout!E204),"",Layout!E204*$J$12/Stocks!$E$3*Layout!$D204)</f>
        <v/>
      </c>
      <c r="G222" s="92" t="str">
        <f>IF(ISBLANK(Layout!F204),"",Layout!F204*$J$12/Stocks!$E$4*Layout!$D204)</f>
        <v/>
      </c>
      <c r="H222" s="92" t="str">
        <f>IF(ISBLANK(Layout!G204),"",Layout!G204*$J$12/Stocks!$E$5*Layout!$D204)</f>
        <v/>
      </c>
      <c r="I222" s="92" t="str">
        <f>IF(ISBLANK(Layout!H204),"",Layout!H204*$J$12/Stocks!$E$6*Layout!$D204)</f>
        <v/>
      </c>
      <c r="J222" s="92" t="str">
        <f>IF(ISBLANK(Layout!I204),"",Layout!I204*$J$12/Stocks!$E$7*Layout!$D204)</f>
        <v/>
      </c>
      <c r="K222" s="92" t="str">
        <f>IF(ISBLANK(Layout!J204),"",Layout!J204*$J$12/Stocks!$E$8*Layout!$D204)</f>
        <v/>
      </c>
      <c r="L222" s="92" t="str">
        <f>IF(ISBLANK(Layout!K204),"",Layout!K204*$J$12/Stocks!$E$9*Layout!$D204)</f>
        <v/>
      </c>
      <c r="M222" s="92" t="str">
        <f>IF(ISBLANK(Layout!L204),"",Layout!L204*$J$12/Stocks!$E$10*Layout!$D204)</f>
        <v/>
      </c>
      <c r="N222" s="92" t="str">
        <f>IF(ISBLANK(Layout!M204),"",Layout!M204*$J$12/Stocks!$E$11*Layout!$D204)</f>
        <v/>
      </c>
      <c r="O222" s="92" t="str">
        <f>IF(ISBLANK(Layout!N204),"",Layout!N204*$J$12/Stocks!$E$12*Layout!$D204)</f>
        <v/>
      </c>
      <c r="P222" s="91">
        <f t="shared" si="8"/>
        <v>0</v>
      </c>
    </row>
    <row r="223" spans="1:16" x14ac:dyDescent="0.35">
      <c r="A223" s="96">
        <f t="shared" si="7"/>
        <v>203</v>
      </c>
      <c r="B223" s="95" t="str">
        <f>IF(ISBLANK(Layout!B205), "", Layout!B205)</f>
        <v/>
      </c>
      <c r="C223" s="94" t="str">
        <f>IF(ISBLANK(Layout!C205), "", Layout!C205)</f>
        <v/>
      </c>
      <c r="D223" s="93" t="str">
        <f>IF(Layout!D205 &gt;0, $J$12 - E223 - P223, "")</f>
        <v/>
      </c>
      <c r="E223" s="92">
        <f>IFERROR(Layout!D205*SUM($D$12:$D$17), "")</f>
        <v>0</v>
      </c>
      <c r="F223" s="92" t="str">
        <f>IF(ISBLANK(Layout!E205),"",Layout!E205*$J$12/Stocks!$E$3*Layout!$D205)</f>
        <v/>
      </c>
      <c r="G223" s="92" t="str">
        <f>IF(ISBLANK(Layout!F205),"",Layout!F205*$J$12/Stocks!$E$4*Layout!$D205)</f>
        <v/>
      </c>
      <c r="H223" s="92" t="str">
        <f>IF(ISBLANK(Layout!G205),"",Layout!G205*$J$12/Stocks!$E$5*Layout!$D205)</f>
        <v/>
      </c>
      <c r="I223" s="92" t="str">
        <f>IF(ISBLANK(Layout!H205),"",Layout!H205*$J$12/Stocks!$E$6*Layout!$D205)</f>
        <v/>
      </c>
      <c r="J223" s="92" t="str">
        <f>IF(ISBLANK(Layout!I205),"",Layout!I205*$J$12/Stocks!$E$7*Layout!$D205)</f>
        <v/>
      </c>
      <c r="K223" s="92" t="str">
        <f>IF(ISBLANK(Layout!J205),"",Layout!J205*$J$12/Stocks!$E$8*Layout!$D205)</f>
        <v/>
      </c>
      <c r="L223" s="92" t="str">
        <f>IF(ISBLANK(Layout!K205),"",Layout!K205*$J$12/Stocks!$E$9*Layout!$D205)</f>
        <v/>
      </c>
      <c r="M223" s="92" t="str">
        <f>IF(ISBLANK(Layout!L205),"",Layout!L205*$J$12/Stocks!$E$10*Layout!$D205)</f>
        <v/>
      </c>
      <c r="N223" s="92" t="str">
        <f>IF(ISBLANK(Layout!M205),"",Layout!M205*$J$12/Stocks!$E$11*Layout!$D205)</f>
        <v/>
      </c>
      <c r="O223" s="92" t="str">
        <f>IF(ISBLANK(Layout!N205),"",Layout!N205*$J$12/Stocks!$E$12*Layout!$D205)</f>
        <v/>
      </c>
      <c r="P223" s="91">
        <f t="shared" si="8"/>
        <v>0</v>
      </c>
    </row>
    <row r="224" spans="1:16" x14ac:dyDescent="0.35">
      <c r="A224" s="96">
        <f t="shared" si="7"/>
        <v>204</v>
      </c>
      <c r="B224" s="95" t="str">
        <f>IF(ISBLANK(Layout!B206), "", Layout!B206)</f>
        <v/>
      </c>
      <c r="C224" s="94" t="str">
        <f>IF(ISBLANK(Layout!C206), "", Layout!C206)</f>
        <v/>
      </c>
      <c r="D224" s="93" t="str">
        <f>IF(Layout!D206 &gt;0, $J$12 - E224 - P224, "")</f>
        <v/>
      </c>
      <c r="E224" s="92">
        <f>IFERROR(Layout!D206*SUM($D$12:$D$17), "")</f>
        <v>0</v>
      </c>
      <c r="F224" s="92" t="str">
        <f>IF(ISBLANK(Layout!E206),"",Layout!E206*$J$12/Stocks!$E$3*Layout!$D206)</f>
        <v/>
      </c>
      <c r="G224" s="92" t="str">
        <f>IF(ISBLANK(Layout!F206),"",Layout!F206*$J$12/Stocks!$E$4*Layout!$D206)</f>
        <v/>
      </c>
      <c r="H224" s="92" t="str">
        <f>IF(ISBLANK(Layout!G206),"",Layout!G206*$J$12/Stocks!$E$5*Layout!$D206)</f>
        <v/>
      </c>
      <c r="I224" s="92" t="str">
        <f>IF(ISBLANK(Layout!H206),"",Layout!H206*$J$12/Stocks!$E$6*Layout!$D206)</f>
        <v/>
      </c>
      <c r="J224" s="92" t="str">
        <f>IF(ISBLANK(Layout!I206),"",Layout!I206*$J$12/Stocks!$E$7*Layout!$D206)</f>
        <v/>
      </c>
      <c r="K224" s="92" t="str">
        <f>IF(ISBLANK(Layout!J206),"",Layout!J206*$J$12/Stocks!$E$8*Layout!$D206)</f>
        <v/>
      </c>
      <c r="L224" s="92" t="str">
        <f>IF(ISBLANK(Layout!K206),"",Layout!K206*$J$12/Stocks!$E$9*Layout!$D206)</f>
        <v/>
      </c>
      <c r="M224" s="92" t="str">
        <f>IF(ISBLANK(Layout!L206),"",Layout!L206*$J$12/Stocks!$E$10*Layout!$D206)</f>
        <v/>
      </c>
      <c r="N224" s="92" t="str">
        <f>IF(ISBLANK(Layout!M206),"",Layout!M206*$J$12/Stocks!$E$11*Layout!$D206)</f>
        <v/>
      </c>
      <c r="O224" s="92" t="str">
        <f>IF(ISBLANK(Layout!N206),"",Layout!N206*$J$12/Stocks!$E$12*Layout!$D206)</f>
        <v/>
      </c>
      <c r="P224" s="91">
        <f t="shared" si="8"/>
        <v>0</v>
      </c>
    </row>
    <row r="225" spans="1:16" x14ac:dyDescent="0.35">
      <c r="A225" s="96">
        <f t="shared" si="7"/>
        <v>205</v>
      </c>
      <c r="B225" s="95" t="str">
        <f>IF(ISBLANK(Layout!B207), "", Layout!B207)</f>
        <v/>
      </c>
      <c r="C225" s="94" t="str">
        <f>IF(ISBLANK(Layout!C207), "", Layout!C207)</f>
        <v/>
      </c>
      <c r="D225" s="93" t="str">
        <f>IF(Layout!D207 &gt;0, $J$12 - E225 - P225, "")</f>
        <v/>
      </c>
      <c r="E225" s="92">
        <f>IFERROR(Layout!D207*SUM($D$12:$D$17), "")</f>
        <v>0</v>
      </c>
      <c r="F225" s="92" t="str">
        <f>IF(ISBLANK(Layout!E207),"",Layout!E207*$J$12/Stocks!$E$3*Layout!$D207)</f>
        <v/>
      </c>
      <c r="G225" s="92" t="str">
        <f>IF(ISBLANK(Layout!F207),"",Layout!F207*$J$12/Stocks!$E$4*Layout!$D207)</f>
        <v/>
      </c>
      <c r="H225" s="92" t="str">
        <f>IF(ISBLANK(Layout!G207),"",Layout!G207*$J$12/Stocks!$E$5*Layout!$D207)</f>
        <v/>
      </c>
      <c r="I225" s="92" t="str">
        <f>IF(ISBLANK(Layout!H207),"",Layout!H207*$J$12/Stocks!$E$6*Layout!$D207)</f>
        <v/>
      </c>
      <c r="J225" s="92" t="str">
        <f>IF(ISBLANK(Layout!I207),"",Layout!I207*$J$12/Stocks!$E$7*Layout!$D207)</f>
        <v/>
      </c>
      <c r="K225" s="92" t="str">
        <f>IF(ISBLANK(Layout!J207),"",Layout!J207*$J$12/Stocks!$E$8*Layout!$D207)</f>
        <v/>
      </c>
      <c r="L225" s="92" t="str">
        <f>IF(ISBLANK(Layout!K207),"",Layout!K207*$J$12/Stocks!$E$9*Layout!$D207)</f>
        <v/>
      </c>
      <c r="M225" s="92" t="str">
        <f>IF(ISBLANK(Layout!L207),"",Layout!L207*$J$12/Stocks!$E$10*Layout!$D207)</f>
        <v/>
      </c>
      <c r="N225" s="92" t="str">
        <f>IF(ISBLANK(Layout!M207),"",Layout!M207*$J$12/Stocks!$E$11*Layout!$D207)</f>
        <v/>
      </c>
      <c r="O225" s="92" t="str">
        <f>IF(ISBLANK(Layout!N207),"",Layout!N207*$J$12/Stocks!$E$12*Layout!$D207)</f>
        <v/>
      </c>
      <c r="P225" s="91">
        <f t="shared" si="8"/>
        <v>0</v>
      </c>
    </row>
    <row r="226" spans="1:16" x14ac:dyDescent="0.35">
      <c r="A226" s="96">
        <f t="shared" si="7"/>
        <v>206</v>
      </c>
      <c r="B226" s="95" t="str">
        <f>IF(ISBLANK(Layout!B208), "", Layout!B208)</f>
        <v/>
      </c>
      <c r="C226" s="94" t="str">
        <f>IF(ISBLANK(Layout!C208), "", Layout!C208)</f>
        <v/>
      </c>
      <c r="D226" s="93" t="str">
        <f>IF(Layout!D208 &gt;0, $J$12 - E226 - P226, "")</f>
        <v/>
      </c>
      <c r="E226" s="92">
        <f>IFERROR(Layout!D208*SUM($D$12:$D$17), "")</f>
        <v>0</v>
      </c>
      <c r="F226" s="92" t="str">
        <f>IF(ISBLANK(Layout!E208),"",Layout!E208*$J$12/Stocks!$E$3*Layout!$D208)</f>
        <v/>
      </c>
      <c r="G226" s="92" t="str">
        <f>IF(ISBLANK(Layout!F208),"",Layout!F208*$J$12/Stocks!$E$4*Layout!$D208)</f>
        <v/>
      </c>
      <c r="H226" s="92" t="str">
        <f>IF(ISBLANK(Layout!G208),"",Layout!G208*$J$12/Stocks!$E$5*Layout!$D208)</f>
        <v/>
      </c>
      <c r="I226" s="92" t="str">
        <f>IF(ISBLANK(Layout!H208),"",Layout!H208*$J$12/Stocks!$E$6*Layout!$D208)</f>
        <v/>
      </c>
      <c r="J226" s="92" t="str">
        <f>IF(ISBLANK(Layout!I208),"",Layout!I208*$J$12/Stocks!$E$7*Layout!$D208)</f>
        <v/>
      </c>
      <c r="K226" s="92" t="str">
        <f>IF(ISBLANK(Layout!J208),"",Layout!J208*$J$12/Stocks!$E$8*Layout!$D208)</f>
        <v/>
      </c>
      <c r="L226" s="92" t="str">
        <f>IF(ISBLANK(Layout!K208),"",Layout!K208*$J$12/Stocks!$E$9*Layout!$D208)</f>
        <v/>
      </c>
      <c r="M226" s="92" t="str">
        <f>IF(ISBLANK(Layout!L208),"",Layout!L208*$J$12/Stocks!$E$10*Layout!$D208)</f>
        <v/>
      </c>
      <c r="N226" s="92" t="str">
        <f>IF(ISBLANK(Layout!M208),"",Layout!M208*$J$12/Stocks!$E$11*Layout!$D208)</f>
        <v/>
      </c>
      <c r="O226" s="92" t="str">
        <f>IF(ISBLANK(Layout!N208),"",Layout!N208*$J$12/Stocks!$E$12*Layout!$D208)</f>
        <v/>
      </c>
      <c r="P226" s="91">
        <f t="shared" si="8"/>
        <v>0</v>
      </c>
    </row>
    <row r="227" spans="1:16" x14ac:dyDescent="0.35">
      <c r="A227" s="90">
        <f t="shared" si="7"/>
        <v>207</v>
      </c>
      <c r="B227" s="89" t="str">
        <f>IF(ISBLANK(Layout!B209), "", Layout!B209)</f>
        <v/>
      </c>
      <c r="C227" s="88" t="str">
        <f>IF(ISBLANK(Layout!C209), "", Layout!C209)</f>
        <v/>
      </c>
      <c r="D227" s="87" t="str">
        <f>IF(Layout!D209 &gt;0, $J$12 - E227 - P227, "")</f>
        <v/>
      </c>
      <c r="E227" s="86">
        <f>IFERROR(Layout!D209*SUM($D$12:$D$17), "")</f>
        <v>0</v>
      </c>
      <c r="F227" s="86" t="str">
        <f>IF(ISBLANK(Layout!E209),"",Layout!E209*$J$12/Stocks!$E$3*Layout!$D209)</f>
        <v/>
      </c>
      <c r="G227" s="86" t="str">
        <f>IF(ISBLANK(Layout!F209),"",Layout!F209*$J$12/Stocks!$E$4*Layout!$D209)</f>
        <v/>
      </c>
      <c r="H227" s="86" t="str">
        <f>IF(ISBLANK(Layout!G209),"",Layout!G209*$J$12/Stocks!$E$5*Layout!$D209)</f>
        <v/>
      </c>
      <c r="I227" s="86" t="str">
        <f>IF(ISBLANK(Layout!H209),"",Layout!H209*$J$12/Stocks!$E$6*Layout!$D209)</f>
        <v/>
      </c>
      <c r="J227" s="86" t="str">
        <f>IF(ISBLANK(Layout!I209),"",Layout!I209*$J$12/Stocks!$E$7*Layout!$D209)</f>
        <v/>
      </c>
      <c r="K227" s="86" t="str">
        <f>IF(ISBLANK(Layout!J209),"",Layout!J209*$J$12/Stocks!$E$8*Layout!$D209)</f>
        <v/>
      </c>
      <c r="L227" s="86" t="str">
        <f>IF(ISBLANK(Layout!K209),"",Layout!K209*$J$12/Stocks!$E$9*Layout!$D209)</f>
        <v/>
      </c>
      <c r="M227" s="86" t="str">
        <f>IF(ISBLANK(Layout!L209),"",Layout!L209*$J$12/Stocks!$E$10*Layout!$D209)</f>
        <v/>
      </c>
      <c r="N227" s="86" t="str">
        <f>IF(ISBLANK(Layout!M209),"",Layout!M209*$J$12/Stocks!$E$11*Layout!$D209)</f>
        <v/>
      </c>
      <c r="O227" s="86" t="str">
        <f>IF(ISBLANK(Layout!N209),"",Layout!N209*$J$12/Stocks!$E$12*Layout!$D209)</f>
        <v/>
      </c>
      <c r="P227" s="85">
        <f t="shared" si="8"/>
        <v>0</v>
      </c>
    </row>
    <row r="228" spans="1:16" x14ac:dyDescent="0.35">
      <c r="A228" s="103">
        <f t="shared" si="7"/>
        <v>208</v>
      </c>
      <c r="B228" s="102" t="str">
        <f>IF(ISBLANK(Layout!B210), "", Layout!B210)</f>
        <v/>
      </c>
      <c r="C228" s="101" t="str">
        <f>IF(ISBLANK(Layout!C210), "", Layout!C210)</f>
        <v/>
      </c>
      <c r="D228" s="100" t="str">
        <f>IF(Layout!D210 &gt;0, $J$12 - E228 - P228, "")</f>
        <v/>
      </c>
      <c r="E228" s="99">
        <f>IFERROR(Layout!D210*SUM($D$12:$D$17), "")</f>
        <v>0</v>
      </c>
      <c r="F228" s="98" t="str">
        <f>IF(ISBLANK(Layout!E210),"",Layout!E210*$J$12/Stocks!$E$3*Layout!$D210)</f>
        <v/>
      </c>
      <c r="G228" s="98" t="str">
        <f>IF(ISBLANK(Layout!F210),"",Layout!F210*$J$12/Stocks!$E$4*Layout!$D210)</f>
        <v/>
      </c>
      <c r="H228" s="98" t="str">
        <f>IF(ISBLANK(Layout!G210),"",Layout!G210*$J$12/Stocks!$E$5*Layout!$D210)</f>
        <v/>
      </c>
      <c r="I228" s="98" t="str">
        <f>IF(ISBLANK(Layout!H210),"",Layout!H210*$J$12/Stocks!$E$6*Layout!$D210)</f>
        <v/>
      </c>
      <c r="J228" s="98" t="str">
        <f>IF(ISBLANK(Layout!I210),"",Layout!I210*$J$12/Stocks!$E$7*Layout!$D210)</f>
        <v/>
      </c>
      <c r="K228" s="98" t="str">
        <f>IF(ISBLANK(Layout!J210),"",Layout!J210*$J$12/Stocks!$E$8*Layout!$D210)</f>
        <v/>
      </c>
      <c r="L228" s="98" t="str">
        <f>IF(ISBLANK(Layout!K210),"",Layout!K210*$J$12/Stocks!$E$9*Layout!$D210)</f>
        <v/>
      </c>
      <c r="M228" s="98" t="str">
        <f>IF(ISBLANK(Layout!L210),"",Layout!L210*$J$12/Stocks!$E$10*Layout!$D210)</f>
        <v/>
      </c>
      <c r="N228" s="98" t="str">
        <f>IF(ISBLANK(Layout!M210),"",Layout!M210*$J$12/Stocks!$E$11*Layout!$D210)</f>
        <v/>
      </c>
      <c r="O228" s="98" t="str">
        <f>IF(ISBLANK(Layout!N210),"",Layout!N210*$J$12/Stocks!$E$12*Layout!$D210)</f>
        <v/>
      </c>
      <c r="P228" s="97">
        <f t="shared" si="8"/>
        <v>0</v>
      </c>
    </row>
    <row r="229" spans="1:16" x14ac:dyDescent="0.35">
      <c r="A229" s="96">
        <f t="shared" si="7"/>
        <v>209</v>
      </c>
      <c r="B229" s="95" t="str">
        <f>IF(ISBLANK(Layout!B211), "", Layout!B211)</f>
        <v/>
      </c>
      <c r="C229" s="94" t="str">
        <f>IF(ISBLANK(Layout!C211), "", Layout!C211)</f>
        <v/>
      </c>
      <c r="D229" s="93" t="str">
        <f>IF(Layout!D211 &gt;0, $J$12 - E229 - P229, "")</f>
        <v/>
      </c>
      <c r="E229" s="92">
        <f>IFERROR(Layout!D211*SUM($D$12:$D$17), "")</f>
        <v>0</v>
      </c>
      <c r="F229" s="92" t="str">
        <f>IF(ISBLANK(Layout!E211),"",Layout!E211*$J$12/Stocks!$E$3*Layout!$D211)</f>
        <v/>
      </c>
      <c r="G229" s="92" t="str">
        <f>IF(ISBLANK(Layout!F211),"",Layout!F211*$J$12/Stocks!$E$4*Layout!$D211)</f>
        <v/>
      </c>
      <c r="H229" s="92" t="str">
        <f>IF(ISBLANK(Layout!G211),"",Layout!G211*$J$12/Stocks!$E$5*Layout!$D211)</f>
        <v/>
      </c>
      <c r="I229" s="92" t="str">
        <f>IF(ISBLANK(Layout!H211),"",Layout!H211*$J$12/Stocks!$E$6*Layout!$D211)</f>
        <v/>
      </c>
      <c r="J229" s="92" t="str">
        <f>IF(ISBLANK(Layout!I211),"",Layout!I211*$J$12/Stocks!$E$7*Layout!$D211)</f>
        <v/>
      </c>
      <c r="K229" s="92" t="str">
        <f>IF(ISBLANK(Layout!J211),"",Layout!J211*$J$12/Stocks!$E$8*Layout!$D211)</f>
        <v/>
      </c>
      <c r="L229" s="92" t="str">
        <f>IF(ISBLANK(Layout!K211),"",Layout!K211*$J$12/Stocks!$E$9*Layout!$D211)</f>
        <v/>
      </c>
      <c r="M229" s="92" t="str">
        <f>IF(ISBLANK(Layout!L211),"",Layout!L211*$J$12/Stocks!$E$10*Layout!$D211)</f>
        <v/>
      </c>
      <c r="N229" s="92" t="str">
        <f>IF(ISBLANK(Layout!M211),"",Layout!M211*$J$12/Stocks!$E$11*Layout!$D211)</f>
        <v/>
      </c>
      <c r="O229" s="92" t="str">
        <f>IF(ISBLANK(Layout!N211),"",Layout!N211*$J$12/Stocks!$E$12*Layout!$D211)</f>
        <v/>
      </c>
      <c r="P229" s="91">
        <f t="shared" si="8"/>
        <v>0</v>
      </c>
    </row>
    <row r="230" spans="1:16" x14ac:dyDescent="0.35">
      <c r="A230" s="96">
        <f t="shared" si="7"/>
        <v>210</v>
      </c>
      <c r="B230" s="95" t="str">
        <f>IF(ISBLANK(Layout!B212), "", Layout!B212)</f>
        <v/>
      </c>
      <c r="C230" s="94" t="str">
        <f>IF(ISBLANK(Layout!C212), "", Layout!C212)</f>
        <v/>
      </c>
      <c r="D230" s="93" t="str">
        <f>IF(Layout!D212 &gt;0, $J$12 - E230 - P230, "")</f>
        <v/>
      </c>
      <c r="E230" s="92">
        <f>IFERROR(Layout!D212*SUM($D$12:$D$17), "")</f>
        <v>0</v>
      </c>
      <c r="F230" s="92" t="str">
        <f>IF(ISBLANK(Layout!E212),"",Layout!E212*$J$12/Stocks!$E$3*Layout!$D212)</f>
        <v/>
      </c>
      <c r="G230" s="92" t="str">
        <f>IF(ISBLANK(Layout!F212),"",Layout!F212*$J$12/Stocks!$E$4*Layout!$D212)</f>
        <v/>
      </c>
      <c r="H230" s="92" t="str">
        <f>IF(ISBLANK(Layout!G212),"",Layout!G212*$J$12/Stocks!$E$5*Layout!$D212)</f>
        <v/>
      </c>
      <c r="I230" s="92" t="str">
        <f>IF(ISBLANK(Layout!H212),"",Layout!H212*$J$12/Stocks!$E$6*Layout!$D212)</f>
        <v/>
      </c>
      <c r="J230" s="92" t="str">
        <f>IF(ISBLANK(Layout!I212),"",Layout!I212*$J$12/Stocks!$E$7*Layout!$D212)</f>
        <v/>
      </c>
      <c r="K230" s="92" t="str">
        <f>IF(ISBLANK(Layout!J212),"",Layout!J212*$J$12/Stocks!$E$8*Layout!$D212)</f>
        <v/>
      </c>
      <c r="L230" s="92" t="str">
        <f>IF(ISBLANK(Layout!K212),"",Layout!K212*$J$12/Stocks!$E$9*Layout!$D212)</f>
        <v/>
      </c>
      <c r="M230" s="92" t="str">
        <f>IF(ISBLANK(Layout!L212),"",Layout!L212*$J$12/Stocks!$E$10*Layout!$D212)</f>
        <v/>
      </c>
      <c r="N230" s="92" t="str">
        <f>IF(ISBLANK(Layout!M212),"",Layout!M212*$J$12/Stocks!$E$11*Layout!$D212)</f>
        <v/>
      </c>
      <c r="O230" s="92" t="str">
        <f>IF(ISBLANK(Layout!N212),"",Layout!N212*$J$12/Stocks!$E$12*Layout!$D212)</f>
        <v/>
      </c>
      <c r="P230" s="91">
        <f t="shared" si="8"/>
        <v>0</v>
      </c>
    </row>
    <row r="231" spans="1:16" x14ac:dyDescent="0.35">
      <c r="A231" s="96">
        <f t="shared" si="7"/>
        <v>211</v>
      </c>
      <c r="B231" s="95" t="str">
        <f>IF(ISBLANK(Layout!B213), "", Layout!B213)</f>
        <v/>
      </c>
      <c r="C231" s="94" t="str">
        <f>IF(ISBLANK(Layout!C213), "", Layout!C213)</f>
        <v/>
      </c>
      <c r="D231" s="93" t="str">
        <f>IF(Layout!D213 &gt;0, $J$12 - E231 - P231, "")</f>
        <v/>
      </c>
      <c r="E231" s="92">
        <f>IFERROR(Layout!D213*SUM($D$12:$D$17), "")</f>
        <v>0</v>
      </c>
      <c r="F231" s="92" t="str">
        <f>IF(ISBLANK(Layout!E213),"",Layout!E213*$J$12/Stocks!$E$3*Layout!$D213)</f>
        <v/>
      </c>
      <c r="G231" s="92" t="str">
        <f>IF(ISBLANK(Layout!F213),"",Layout!F213*$J$12/Stocks!$E$4*Layout!$D213)</f>
        <v/>
      </c>
      <c r="H231" s="92" t="str">
        <f>IF(ISBLANK(Layout!G213),"",Layout!G213*$J$12/Stocks!$E$5*Layout!$D213)</f>
        <v/>
      </c>
      <c r="I231" s="92" t="str">
        <f>IF(ISBLANK(Layout!H213),"",Layout!H213*$J$12/Stocks!$E$6*Layout!$D213)</f>
        <v/>
      </c>
      <c r="J231" s="92" t="str">
        <f>IF(ISBLANK(Layout!I213),"",Layout!I213*$J$12/Stocks!$E$7*Layout!$D213)</f>
        <v/>
      </c>
      <c r="K231" s="92" t="str">
        <f>IF(ISBLANK(Layout!J213),"",Layout!J213*$J$12/Stocks!$E$8*Layout!$D213)</f>
        <v/>
      </c>
      <c r="L231" s="92" t="str">
        <f>IF(ISBLANK(Layout!K213),"",Layout!K213*$J$12/Stocks!$E$9*Layout!$D213)</f>
        <v/>
      </c>
      <c r="M231" s="92" t="str">
        <f>IF(ISBLANK(Layout!L213),"",Layout!L213*$J$12/Stocks!$E$10*Layout!$D213)</f>
        <v/>
      </c>
      <c r="N231" s="92" t="str">
        <f>IF(ISBLANK(Layout!M213),"",Layout!M213*$J$12/Stocks!$E$11*Layout!$D213)</f>
        <v/>
      </c>
      <c r="O231" s="92" t="str">
        <f>IF(ISBLANK(Layout!N213),"",Layout!N213*$J$12/Stocks!$E$12*Layout!$D213)</f>
        <v/>
      </c>
      <c r="P231" s="91">
        <f t="shared" si="8"/>
        <v>0</v>
      </c>
    </row>
    <row r="232" spans="1:16" x14ac:dyDescent="0.35">
      <c r="A232" s="96">
        <f t="shared" si="7"/>
        <v>212</v>
      </c>
      <c r="B232" s="95" t="str">
        <f>IF(ISBLANK(Layout!B214), "", Layout!B214)</f>
        <v/>
      </c>
      <c r="C232" s="94" t="str">
        <f>IF(ISBLANK(Layout!C214), "", Layout!C214)</f>
        <v/>
      </c>
      <c r="D232" s="93" t="str">
        <f>IF(Layout!D214 &gt;0, $J$12 - E232 - P232, "")</f>
        <v/>
      </c>
      <c r="E232" s="92">
        <f>IFERROR(Layout!D214*SUM($D$12:$D$17), "")</f>
        <v>0</v>
      </c>
      <c r="F232" s="92" t="str">
        <f>IF(ISBLANK(Layout!E214),"",Layout!E214*$J$12/Stocks!$E$3*Layout!$D214)</f>
        <v/>
      </c>
      <c r="G232" s="92" t="str">
        <f>IF(ISBLANK(Layout!F214),"",Layout!F214*$J$12/Stocks!$E$4*Layout!$D214)</f>
        <v/>
      </c>
      <c r="H232" s="92" t="str">
        <f>IF(ISBLANK(Layout!G214),"",Layout!G214*$J$12/Stocks!$E$5*Layout!$D214)</f>
        <v/>
      </c>
      <c r="I232" s="92" t="str">
        <f>IF(ISBLANK(Layout!H214),"",Layout!H214*$J$12/Stocks!$E$6*Layout!$D214)</f>
        <v/>
      </c>
      <c r="J232" s="92" t="str">
        <f>IF(ISBLANK(Layout!I214),"",Layout!I214*$J$12/Stocks!$E$7*Layout!$D214)</f>
        <v/>
      </c>
      <c r="K232" s="92" t="str">
        <f>IF(ISBLANK(Layout!J214),"",Layout!J214*$J$12/Stocks!$E$8*Layout!$D214)</f>
        <v/>
      </c>
      <c r="L232" s="92" t="str">
        <f>IF(ISBLANK(Layout!K214),"",Layout!K214*$J$12/Stocks!$E$9*Layout!$D214)</f>
        <v/>
      </c>
      <c r="M232" s="92" t="str">
        <f>IF(ISBLANK(Layout!L214),"",Layout!L214*$J$12/Stocks!$E$10*Layout!$D214)</f>
        <v/>
      </c>
      <c r="N232" s="92" t="str">
        <f>IF(ISBLANK(Layout!M214),"",Layout!M214*$J$12/Stocks!$E$11*Layout!$D214)</f>
        <v/>
      </c>
      <c r="O232" s="92" t="str">
        <f>IF(ISBLANK(Layout!N214),"",Layout!N214*$J$12/Stocks!$E$12*Layout!$D214)</f>
        <v/>
      </c>
      <c r="P232" s="91">
        <f t="shared" si="8"/>
        <v>0</v>
      </c>
    </row>
    <row r="233" spans="1:16" x14ac:dyDescent="0.35">
      <c r="A233" s="96">
        <f t="shared" ref="A233:A296" si="9">A232+1</f>
        <v>213</v>
      </c>
      <c r="B233" s="95" t="str">
        <f>IF(ISBLANK(Layout!B215), "", Layout!B215)</f>
        <v/>
      </c>
      <c r="C233" s="94" t="str">
        <f>IF(ISBLANK(Layout!C215), "", Layout!C215)</f>
        <v/>
      </c>
      <c r="D233" s="93" t="str">
        <f>IF(Layout!D215 &gt;0, $J$12 - E233 - P233, "")</f>
        <v/>
      </c>
      <c r="E233" s="92">
        <f>IFERROR(Layout!D215*SUM($D$12:$D$17), "")</f>
        <v>0</v>
      </c>
      <c r="F233" s="92" t="str">
        <f>IF(ISBLANK(Layout!E215),"",Layout!E215*$J$12/Stocks!$E$3*Layout!$D215)</f>
        <v/>
      </c>
      <c r="G233" s="92" t="str">
        <f>IF(ISBLANK(Layout!F215),"",Layout!F215*$J$12/Stocks!$E$4*Layout!$D215)</f>
        <v/>
      </c>
      <c r="H233" s="92" t="str">
        <f>IF(ISBLANK(Layout!G215),"",Layout!G215*$J$12/Stocks!$E$5*Layout!$D215)</f>
        <v/>
      </c>
      <c r="I233" s="92" t="str">
        <f>IF(ISBLANK(Layout!H215),"",Layout!H215*$J$12/Stocks!$E$6*Layout!$D215)</f>
        <v/>
      </c>
      <c r="J233" s="92" t="str">
        <f>IF(ISBLANK(Layout!I215),"",Layout!I215*$J$12/Stocks!$E$7*Layout!$D215)</f>
        <v/>
      </c>
      <c r="K233" s="92" t="str">
        <f>IF(ISBLANK(Layout!J215),"",Layout!J215*$J$12/Stocks!$E$8*Layout!$D215)</f>
        <v/>
      </c>
      <c r="L233" s="92" t="str">
        <f>IF(ISBLANK(Layout!K215),"",Layout!K215*$J$12/Stocks!$E$9*Layout!$D215)</f>
        <v/>
      </c>
      <c r="M233" s="92" t="str">
        <f>IF(ISBLANK(Layout!L215),"",Layout!L215*$J$12/Stocks!$E$10*Layout!$D215)</f>
        <v/>
      </c>
      <c r="N233" s="92" t="str">
        <f>IF(ISBLANK(Layout!M215),"",Layout!M215*$J$12/Stocks!$E$11*Layout!$D215)</f>
        <v/>
      </c>
      <c r="O233" s="92" t="str">
        <f>IF(ISBLANK(Layout!N215),"",Layout!N215*$J$12/Stocks!$E$12*Layout!$D215)</f>
        <v/>
      </c>
      <c r="P233" s="91">
        <f t="shared" si="8"/>
        <v>0</v>
      </c>
    </row>
    <row r="234" spans="1:16" x14ac:dyDescent="0.35">
      <c r="A234" s="96">
        <f t="shared" si="9"/>
        <v>214</v>
      </c>
      <c r="B234" s="95" t="str">
        <f>IF(ISBLANK(Layout!B216), "", Layout!B216)</f>
        <v/>
      </c>
      <c r="C234" s="94" t="str">
        <f>IF(ISBLANK(Layout!C216), "", Layout!C216)</f>
        <v/>
      </c>
      <c r="D234" s="93" t="str">
        <f>IF(Layout!D216 &gt;0, $J$12 - E234 - P234, "")</f>
        <v/>
      </c>
      <c r="E234" s="92">
        <f>IFERROR(Layout!D216*SUM($D$12:$D$17), "")</f>
        <v>0</v>
      </c>
      <c r="F234" s="92" t="str">
        <f>IF(ISBLANK(Layout!E216),"",Layout!E216*$J$12/Stocks!$E$3*Layout!$D216)</f>
        <v/>
      </c>
      <c r="G234" s="92" t="str">
        <f>IF(ISBLANK(Layout!F216),"",Layout!F216*$J$12/Stocks!$E$4*Layout!$D216)</f>
        <v/>
      </c>
      <c r="H234" s="92" t="str">
        <f>IF(ISBLANK(Layout!G216),"",Layout!G216*$J$12/Stocks!$E$5*Layout!$D216)</f>
        <v/>
      </c>
      <c r="I234" s="92" t="str">
        <f>IF(ISBLANK(Layout!H216),"",Layout!H216*$J$12/Stocks!$E$6*Layout!$D216)</f>
        <v/>
      </c>
      <c r="J234" s="92" t="str">
        <f>IF(ISBLANK(Layout!I216),"",Layout!I216*$J$12/Stocks!$E$7*Layout!$D216)</f>
        <v/>
      </c>
      <c r="K234" s="92" t="str">
        <f>IF(ISBLANK(Layout!J216),"",Layout!J216*$J$12/Stocks!$E$8*Layout!$D216)</f>
        <v/>
      </c>
      <c r="L234" s="92" t="str">
        <f>IF(ISBLANK(Layout!K216),"",Layout!K216*$J$12/Stocks!$E$9*Layout!$D216)</f>
        <v/>
      </c>
      <c r="M234" s="92" t="str">
        <f>IF(ISBLANK(Layout!L216),"",Layout!L216*$J$12/Stocks!$E$10*Layout!$D216)</f>
        <v/>
      </c>
      <c r="N234" s="92" t="str">
        <f>IF(ISBLANK(Layout!M216),"",Layout!M216*$J$12/Stocks!$E$11*Layout!$D216)</f>
        <v/>
      </c>
      <c r="O234" s="92" t="str">
        <f>IF(ISBLANK(Layout!N216),"",Layout!N216*$J$12/Stocks!$E$12*Layout!$D216)</f>
        <v/>
      </c>
      <c r="P234" s="91">
        <f t="shared" si="8"/>
        <v>0</v>
      </c>
    </row>
    <row r="235" spans="1:16" x14ac:dyDescent="0.35">
      <c r="A235" s="90">
        <f t="shared" si="9"/>
        <v>215</v>
      </c>
      <c r="B235" s="89" t="str">
        <f>IF(ISBLANK(Layout!B217), "", Layout!B217)</f>
        <v/>
      </c>
      <c r="C235" s="88" t="str">
        <f>IF(ISBLANK(Layout!C217), "", Layout!C217)</f>
        <v/>
      </c>
      <c r="D235" s="87" t="str">
        <f>IF(Layout!D217 &gt;0, $J$12 - E235 - P235, "")</f>
        <v/>
      </c>
      <c r="E235" s="86">
        <f>IFERROR(Layout!D217*SUM($D$12:$D$17), "")</f>
        <v>0</v>
      </c>
      <c r="F235" s="86" t="str">
        <f>IF(ISBLANK(Layout!E217),"",Layout!E217*$J$12/Stocks!$E$3*Layout!$D217)</f>
        <v/>
      </c>
      <c r="G235" s="86" t="str">
        <f>IF(ISBLANK(Layout!F217),"",Layout!F217*$J$12/Stocks!$E$4*Layout!$D217)</f>
        <v/>
      </c>
      <c r="H235" s="86" t="str">
        <f>IF(ISBLANK(Layout!G217),"",Layout!G217*$J$12/Stocks!$E$5*Layout!$D217)</f>
        <v/>
      </c>
      <c r="I235" s="86" t="str">
        <f>IF(ISBLANK(Layout!H217),"",Layout!H217*$J$12/Stocks!$E$6*Layout!$D217)</f>
        <v/>
      </c>
      <c r="J235" s="86" t="str">
        <f>IF(ISBLANK(Layout!I217),"",Layout!I217*$J$12/Stocks!$E$7*Layout!$D217)</f>
        <v/>
      </c>
      <c r="K235" s="86" t="str">
        <f>IF(ISBLANK(Layout!J217),"",Layout!J217*$J$12/Stocks!$E$8*Layout!$D217)</f>
        <v/>
      </c>
      <c r="L235" s="86" t="str">
        <f>IF(ISBLANK(Layout!K217),"",Layout!K217*$J$12/Stocks!$E$9*Layout!$D217)</f>
        <v/>
      </c>
      <c r="M235" s="86" t="str">
        <f>IF(ISBLANK(Layout!L217),"",Layout!L217*$J$12/Stocks!$E$10*Layout!$D217)</f>
        <v/>
      </c>
      <c r="N235" s="86" t="str">
        <f>IF(ISBLANK(Layout!M217),"",Layout!M217*$J$12/Stocks!$E$11*Layout!$D217)</f>
        <v/>
      </c>
      <c r="O235" s="86" t="str">
        <f>IF(ISBLANK(Layout!N217),"",Layout!N217*$J$12/Stocks!$E$12*Layout!$D217)</f>
        <v/>
      </c>
      <c r="P235" s="85">
        <f t="shared" si="8"/>
        <v>0</v>
      </c>
    </row>
    <row r="236" spans="1:16" x14ac:dyDescent="0.35">
      <c r="A236" s="103">
        <f t="shared" si="9"/>
        <v>216</v>
      </c>
      <c r="B236" s="102" t="str">
        <f>IF(ISBLANK(Layout!B218), "", Layout!B218)</f>
        <v/>
      </c>
      <c r="C236" s="101" t="str">
        <f>IF(ISBLANK(Layout!C218), "", Layout!C218)</f>
        <v/>
      </c>
      <c r="D236" s="100" t="str">
        <f>IF(Layout!D218 &gt;0, $J$12 - E236 - P236, "")</f>
        <v/>
      </c>
      <c r="E236" s="99">
        <f>IFERROR(Layout!D218*SUM($D$12:$D$17), "")</f>
        <v>0</v>
      </c>
      <c r="F236" s="98" t="str">
        <f>IF(ISBLANK(Layout!E218),"",Layout!E218*$J$12/Stocks!$E$3*Layout!$D218)</f>
        <v/>
      </c>
      <c r="G236" s="98" t="str">
        <f>IF(ISBLANK(Layout!F218),"",Layout!F218*$J$12/Stocks!$E$4*Layout!$D218)</f>
        <v/>
      </c>
      <c r="H236" s="98" t="str">
        <f>IF(ISBLANK(Layout!G218),"",Layout!G218*$J$12/Stocks!$E$5*Layout!$D218)</f>
        <v/>
      </c>
      <c r="I236" s="98" t="str">
        <f>IF(ISBLANK(Layout!H218),"",Layout!H218*$J$12/Stocks!$E$6*Layout!$D218)</f>
        <v/>
      </c>
      <c r="J236" s="98" t="str">
        <f>IF(ISBLANK(Layout!I218),"",Layout!I218*$J$12/Stocks!$E$7*Layout!$D218)</f>
        <v/>
      </c>
      <c r="K236" s="98" t="str">
        <f>IF(ISBLANK(Layout!J218),"",Layout!J218*$J$12/Stocks!$E$8*Layout!$D218)</f>
        <v/>
      </c>
      <c r="L236" s="98" t="str">
        <f>IF(ISBLANK(Layout!K218),"",Layout!K218*$J$12/Stocks!$E$9*Layout!$D218)</f>
        <v/>
      </c>
      <c r="M236" s="98" t="str">
        <f>IF(ISBLANK(Layout!L218),"",Layout!L218*$J$12/Stocks!$E$10*Layout!$D218)</f>
        <v/>
      </c>
      <c r="N236" s="98" t="str">
        <f>IF(ISBLANK(Layout!M218),"",Layout!M218*$J$12/Stocks!$E$11*Layout!$D218)</f>
        <v/>
      </c>
      <c r="O236" s="98" t="str">
        <f>IF(ISBLANK(Layout!N218),"",Layout!N218*$J$12/Stocks!$E$12*Layout!$D218)</f>
        <v/>
      </c>
      <c r="P236" s="97">
        <f t="shared" si="8"/>
        <v>0</v>
      </c>
    </row>
    <row r="237" spans="1:16" x14ac:dyDescent="0.35">
      <c r="A237" s="96">
        <f t="shared" si="9"/>
        <v>217</v>
      </c>
      <c r="B237" s="95" t="str">
        <f>IF(ISBLANK(Layout!B219), "", Layout!B219)</f>
        <v/>
      </c>
      <c r="C237" s="94" t="str">
        <f>IF(ISBLANK(Layout!C219), "", Layout!C219)</f>
        <v/>
      </c>
      <c r="D237" s="93" t="str">
        <f>IF(Layout!D219 &gt;0, $J$12 - E237 - P237, "")</f>
        <v/>
      </c>
      <c r="E237" s="92">
        <f>IFERROR(Layout!D219*SUM($D$12:$D$17), "")</f>
        <v>0</v>
      </c>
      <c r="F237" s="92" t="str">
        <f>IF(ISBLANK(Layout!E219),"",Layout!E219*$J$12/Stocks!$E$3*Layout!$D219)</f>
        <v/>
      </c>
      <c r="G237" s="92" t="str">
        <f>IF(ISBLANK(Layout!F219),"",Layout!F219*$J$12/Stocks!$E$4*Layout!$D219)</f>
        <v/>
      </c>
      <c r="H237" s="92" t="str">
        <f>IF(ISBLANK(Layout!G219),"",Layout!G219*$J$12/Stocks!$E$5*Layout!$D219)</f>
        <v/>
      </c>
      <c r="I237" s="92" t="str">
        <f>IF(ISBLANK(Layout!H219),"",Layout!H219*$J$12/Stocks!$E$6*Layout!$D219)</f>
        <v/>
      </c>
      <c r="J237" s="92" t="str">
        <f>IF(ISBLANK(Layout!I219),"",Layout!I219*$J$12/Stocks!$E$7*Layout!$D219)</f>
        <v/>
      </c>
      <c r="K237" s="92" t="str">
        <f>IF(ISBLANK(Layout!J219),"",Layout!J219*$J$12/Stocks!$E$8*Layout!$D219)</f>
        <v/>
      </c>
      <c r="L237" s="92" t="str">
        <f>IF(ISBLANK(Layout!K219),"",Layout!K219*$J$12/Stocks!$E$9*Layout!$D219)</f>
        <v/>
      </c>
      <c r="M237" s="92" t="str">
        <f>IF(ISBLANK(Layout!L219),"",Layout!L219*$J$12/Stocks!$E$10*Layout!$D219)</f>
        <v/>
      </c>
      <c r="N237" s="92" t="str">
        <f>IF(ISBLANK(Layout!M219),"",Layout!M219*$J$12/Stocks!$E$11*Layout!$D219)</f>
        <v/>
      </c>
      <c r="O237" s="92" t="str">
        <f>IF(ISBLANK(Layout!N219),"",Layout!N219*$J$12/Stocks!$E$12*Layout!$D219)</f>
        <v/>
      </c>
      <c r="P237" s="91">
        <f t="shared" si="8"/>
        <v>0</v>
      </c>
    </row>
    <row r="238" spans="1:16" x14ac:dyDescent="0.35">
      <c r="A238" s="96">
        <f t="shared" si="9"/>
        <v>218</v>
      </c>
      <c r="B238" s="95" t="str">
        <f>IF(ISBLANK(Layout!B220), "", Layout!B220)</f>
        <v/>
      </c>
      <c r="C238" s="94" t="str">
        <f>IF(ISBLANK(Layout!C220), "", Layout!C220)</f>
        <v/>
      </c>
      <c r="D238" s="93" t="str">
        <f>IF(Layout!D220 &gt;0, $J$12 - E238 - P238, "")</f>
        <v/>
      </c>
      <c r="E238" s="92">
        <f>IFERROR(Layout!D220*SUM($D$12:$D$17), "")</f>
        <v>0</v>
      </c>
      <c r="F238" s="92" t="str">
        <f>IF(ISBLANK(Layout!E220),"",Layout!E220*$J$12/Stocks!$E$3*Layout!$D220)</f>
        <v/>
      </c>
      <c r="G238" s="92" t="str">
        <f>IF(ISBLANK(Layout!F220),"",Layout!F220*$J$12/Stocks!$E$4*Layout!$D220)</f>
        <v/>
      </c>
      <c r="H238" s="92" t="str">
        <f>IF(ISBLANK(Layout!G220),"",Layout!G220*$J$12/Stocks!$E$5*Layout!$D220)</f>
        <v/>
      </c>
      <c r="I238" s="92" t="str">
        <f>IF(ISBLANK(Layout!H220),"",Layout!H220*$J$12/Stocks!$E$6*Layout!$D220)</f>
        <v/>
      </c>
      <c r="J238" s="92" t="str">
        <f>IF(ISBLANK(Layout!I220),"",Layout!I220*$J$12/Stocks!$E$7*Layout!$D220)</f>
        <v/>
      </c>
      <c r="K238" s="92" t="str">
        <f>IF(ISBLANK(Layout!J220),"",Layout!J220*$J$12/Stocks!$E$8*Layout!$D220)</f>
        <v/>
      </c>
      <c r="L238" s="92" t="str">
        <f>IF(ISBLANK(Layout!K220),"",Layout!K220*$J$12/Stocks!$E$9*Layout!$D220)</f>
        <v/>
      </c>
      <c r="M238" s="92" t="str">
        <f>IF(ISBLANK(Layout!L220),"",Layout!L220*$J$12/Stocks!$E$10*Layout!$D220)</f>
        <v/>
      </c>
      <c r="N238" s="92" t="str">
        <f>IF(ISBLANK(Layout!M220),"",Layout!M220*$J$12/Stocks!$E$11*Layout!$D220)</f>
        <v/>
      </c>
      <c r="O238" s="92" t="str">
        <f>IF(ISBLANK(Layout!N220),"",Layout!N220*$J$12/Stocks!$E$12*Layout!$D220)</f>
        <v/>
      </c>
      <c r="P238" s="91">
        <f t="shared" si="8"/>
        <v>0</v>
      </c>
    </row>
    <row r="239" spans="1:16" x14ac:dyDescent="0.35">
      <c r="A239" s="96">
        <f t="shared" si="9"/>
        <v>219</v>
      </c>
      <c r="B239" s="95" t="str">
        <f>IF(ISBLANK(Layout!B221), "", Layout!B221)</f>
        <v/>
      </c>
      <c r="C239" s="94" t="str">
        <f>IF(ISBLANK(Layout!C221), "", Layout!C221)</f>
        <v/>
      </c>
      <c r="D239" s="93" t="str">
        <f>IF(Layout!D221 &gt;0, $J$12 - E239 - P239, "")</f>
        <v/>
      </c>
      <c r="E239" s="92">
        <f>IFERROR(Layout!D221*SUM($D$12:$D$17), "")</f>
        <v>0</v>
      </c>
      <c r="F239" s="92" t="str">
        <f>IF(ISBLANK(Layout!E221),"",Layout!E221*$J$12/Stocks!$E$3*Layout!$D221)</f>
        <v/>
      </c>
      <c r="G239" s="92" t="str">
        <f>IF(ISBLANK(Layout!F221),"",Layout!F221*$J$12/Stocks!$E$4*Layout!$D221)</f>
        <v/>
      </c>
      <c r="H239" s="92" t="str">
        <f>IF(ISBLANK(Layout!G221),"",Layout!G221*$J$12/Stocks!$E$5*Layout!$D221)</f>
        <v/>
      </c>
      <c r="I239" s="92" t="str">
        <f>IF(ISBLANK(Layout!H221),"",Layout!H221*$J$12/Stocks!$E$6*Layout!$D221)</f>
        <v/>
      </c>
      <c r="J239" s="92" t="str">
        <f>IF(ISBLANK(Layout!I221),"",Layout!I221*$J$12/Stocks!$E$7*Layout!$D221)</f>
        <v/>
      </c>
      <c r="K239" s="92" t="str">
        <f>IF(ISBLANK(Layout!J221),"",Layout!J221*$J$12/Stocks!$E$8*Layout!$D221)</f>
        <v/>
      </c>
      <c r="L239" s="92" t="str">
        <f>IF(ISBLANK(Layout!K221),"",Layout!K221*$J$12/Stocks!$E$9*Layout!$D221)</f>
        <v/>
      </c>
      <c r="M239" s="92" t="str">
        <f>IF(ISBLANK(Layout!L221),"",Layout!L221*$J$12/Stocks!$E$10*Layout!$D221)</f>
        <v/>
      </c>
      <c r="N239" s="92" t="str">
        <f>IF(ISBLANK(Layout!M221),"",Layout!M221*$J$12/Stocks!$E$11*Layout!$D221)</f>
        <v/>
      </c>
      <c r="O239" s="92" t="str">
        <f>IF(ISBLANK(Layout!N221),"",Layout!N221*$J$12/Stocks!$E$12*Layout!$D221)</f>
        <v/>
      </c>
      <c r="P239" s="91">
        <f t="shared" si="8"/>
        <v>0</v>
      </c>
    </row>
    <row r="240" spans="1:16" x14ac:dyDescent="0.35">
      <c r="A240" s="96">
        <f t="shared" si="9"/>
        <v>220</v>
      </c>
      <c r="B240" s="95" t="str">
        <f>IF(ISBLANK(Layout!B222), "", Layout!B222)</f>
        <v/>
      </c>
      <c r="C240" s="94" t="str">
        <f>IF(ISBLANK(Layout!C222), "", Layout!C222)</f>
        <v/>
      </c>
      <c r="D240" s="93" t="str">
        <f>IF(Layout!D222 &gt;0, $J$12 - E240 - P240, "")</f>
        <v/>
      </c>
      <c r="E240" s="92">
        <f>IFERROR(Layout!D222*SUM($D$12:$D$17), "")</f>
        <v>0</v>
      </c>
      <c r="F240" s="92" t="str">
        <f>IF(ISBLANK(Layout!E222),"",Layout!E222*$J$12/Stocks!$E$3*Layout!$D222)</f>
        <v/>
      </c>
      <c r="G240" s="92" t="str">
        <f>IF(ISBLANK(Layout!F222),"",Layout!F222*$J$12/Stocks!$E$4*Layout!$D222)</f>
        <v/>
      </c>
      <c r="H240" s="92" t="str">
        <f>IF(ISBLANK(Layout!G222),"",Layout!G222*$J$12/Stocks!$E$5*Layout!$D222)</f>
        <v/>
      </c>
      <c r="I240" s="92" t="str">
        <f>IF(ISBLANK(Layout!H222),"",Layout!H222*$J$12/Stocks!$E$6*Layout!$D222)</f>
        <v/>
      </c>
      <c r="J240" s="92" t="str">
        <f>IF(ISBLANK(Layout!I222),"",Layout!I222*$J$12/Stocks!$E$7*Layout!$D222)</f>
        <v/>
      </c>
      <c r="K240" s="92" t="str">
        <f>IF(ISBLANK(Layout!J222),"",Layout!J222*$J$12/Stocks!$E$8*Layout!$D222)</f>
        <v/>
      </c>
      <c r="L240" s="92" t="str">
        <f>IF(ISBLANK(Layout!K222),"",Layout!K222*$J$12/Stocks!$E$9*Layout!$D222)</f>
        <v/>
      </c>
      <c r="M240" s="92" t="str">
        <f>IF(ISBLANK(Layout!L222),"",Layout!L222*$J$12/Stocks!$E$10*Layout!$D222)</f>
        <v/>
      </c>
      <c r="N240" s="92" t="str">
        <f>IF(ISBLANK(Layout!M222),"",Layout!M222*$J$12/Stocks!$E$11*Layout!$D222)</f>
        <v/>
      </c>
      <c r="O240" s="92" t="str">
        <f>IF(ISBLANK(Layout!N222),"",Layout!N222*$J$12/Stocks!$E$12*Layout!$D222)</f>
        <v/>
      </c>
      <c r="P240" s="91">
        <f t="shared" si="8"/>
        <v>0</v>
      </c>
    </row>
    <row r="241" spans="1:16" x14ac:dyDescent="0.35">
      <c r="A241" s="96">
        <f t="shared" si="9"/>
        <v>221</v>
      </c>
      <c r="B241" s="95" t="str">
        <f>IF(ISBLANK(Layout!B223), "", Layout!B223)</f>
        <v/>
      </c>
      <c r="C241" s="94" t="str">
        <f>IF(ISBLANK(Layout!C223), "", Layout!C223)</f>
        <v/>
      </c>
      <c r="D241" s="93" t="str">
        <f>IF(Layout!D223 &gt;0, $J$12 - E241 - P241, "")</f>
        <v/>
      </c>
      <c r="E241" s="92">
        <f>IFERROR(Layout!D223*SUM($D$12:$D$17), "")</f>
        <v>0</v>
      </c>
      <c r="F241" s="92" t="str">
        <f>IF(ISBLANK(Layout!E223),"",Layout!E223*$J$12/Stocks!$E$3*Layout!$D223)</f>
        <v/>
      </c>
      <c r="G241" s="92" t="str">
        <f>IF(ISBLANK(Layout!F223),"",Layout!F223*$J$12/Stocks!$E$4*Layout!$D223)</f>
        <v/>
      </c>
      <c r="H241" s="92" t="str">
        <f>IF(ISBLANK(Layout!G223),"",Layout!G223*$J$12/Stocks!$E$5*Layout!$D223)</f>
        <v/>
      </c>
      <c r="I241" s="92" t="str">
        <f>IF(ISBLANK(Layout!H223),"",Layout!H223*$J$12/Stocks!$E$6*Layout!$D223)</f>
        <v/>
      </c>
      <c r="J241" s="92" t="str">
        <f>IF(ISBLANK(Layout!I223),"",Layout!I223*$J$12/Stocks!$E$7*Layout!$D223)</f>
        <v/>
      </c>
      <c r="K241" s="92" t="str">
        <f>IF(ISBLANK(Layout!J223),"",Layout!J223*$J$12/Stocks!$E$8*Layout!$D223)</f>
        <v/>
      </c>
      <c r="L241" s="92" t="str">
        <f>IF(ISBLANK(Layout!K223),"",Layout!K223*$J$12/Stocks!$E$9*Layout!$D223)</f>
        <v/>
      </c>
      <c r="M241" s="92" t="str">
        <f>IF(ISBLANK(Layout!L223),"",Layout!L223*$J$12/Stocks!$E$10*Layout!$D223)</f>
        <v/>
      </c>
      <c r="N241" s="92" t="str">
        <f>IF(ISBLANK(Layout!M223),"",Layout!M223*$J$12/Stocks!$E$11*Layout!$D223)</f>
        <v/>
      </c>
      <c r="O241" s="92" t="str">
        <f>IF(ISBLANK(Layout!N223),"",Layout!N223*$J$12/Stocks!$E$12*Layout!$D223)</f>
        <v/>
      </c>
      <c r="P241" s="91">
        <f t="shared" si="8"/>
        <v>0</v>
      </c>
    </row>
    <row r="242" spans="1:16" x14ac:dyDescent="0.35">
      <c r="A242" s="96">
        <f t="shared" si="9"/>
        <v>222</v>
      </c>
      <c r="B242" s="95" t="str">
        <f>IF(ISBLANK(Layout!B224), "", Layout!B224)</f>
        <v/>
      </c>
      <c r="C242" s="94" t="str">
        <f>IF(ISBLANK(Layout!C224), "", Layout!C224)</f>
        <v/>
      </c>
      <c r="D242" s="93" t="str">
        <f>IF(Layout!D224 &gt;0, $J$12 - E242 - P242, "")</f>
        <v/>
      </c>
      <c r="E242" s="92">
        <f>IFERROR(Layout!D224*SUM($D$12:$D$17), "")</f>
        <v>0</v>
      </c>
      <c r="F242" s="92" t="str">
        <f>IF(ISBLANK(Layout!E224),"",Layout!E224*$J$12/Stocks!$E$3*Layout!$D224)</f>
        <v/>
      </c>
      <c r="G242" s="92" t="str">
        <f>IF(ISBLANK(Layout!F224),"",Layout!F224*$J$12/Stocks!$E$4*Layout!$D224)</f>
        <v/>
      </c>
      <c r="H242" s="92" t="str">
        <f>IF(ISBLANK(Layout!G224),"",Layout!G224*$J$12/Stocks!$E$5*Layout!$D224)</f>
        <v/>
      </c>
      <c r="I242" s="92" t="str">
        <f>IF(ISBLANK(Layout!H224),"",Layout!H224*$J$12/Stocks!$E$6*Layout!$D224)</f>
        <v/>
      </c>
      <c r="J242" s="92" t="str">
        <f>IF(ISBLANK(Layout!I224),"",Layout!I224*$J$12/Stocks!$E$7*Layout!$D224)</f>
        <v/>
      </c>
      <c r="K242" s="92" t="str">
        <f>IF(ISBLANK(Layout!J224),"",Layout!J224*$J$12/Stocks!$E$8*Layout!$D224)</f>
        <v/>
      </c>
      <c r="L242" s="92" t="str">
        <f>IF(ISBLANK(Layout!K224),"",Layout!K224*$J$12/Stocks!$E$9*Layout!$D224)</f>
        <v/>
      </c>
      <c r="M242" s="92" t="str">
        <f>IF(ISBLANK(Layout!L224),"",Layout!L224*$J$12/Stocks!$E$10*Layout!$D224)</f>
        <v/>
      </c>
      <c r="N242" s="92" t="str">
        <f>IF(ISBLANK(Layout!M224),"",Layout!M224*$J$12/Stocks!$E$11*Layout!$D224)</f>
        <v/>
      </c>
      <c r="O242" s="92" t="str">
        <f>IF(ISBLANK(Layout!N224),"",Layout!N224*$J$12/Stocks!$E$12*Layout!$D224)</f>
        <v/>
      </c>
      <c r="P242" s="91">
        <f t="shared" si="8"/>
        <v>0</v>
      </c>
    </row>
    <row r="243" spans="1:16" x14ac:dyDescent="0.35">
      <c r="A243" s="90">
        <f t="shared" si="9"/>
        <v>223</v>
      </c>
      <c r="B243" s="89" t="str">
        <f>IF(ISBLANK(Layout!B225), "", Layout!B225)</f>
        <v/>
      </c>
      <c r="C243" s="88" t="str">
        <f>IF(ISBLANK(Layout!C225), "", Layout!C225)</f>
        <v/>
      </c>
      <c r="D243" s="87" t="str">
        <f>IF(Layout!D225 &gt;0, $J$12 - E243 - P243, "")</f>
        <v/>
      </c>
      <c r="E243" s="86">
        <f>IFERROR(Layout!D225*SUM($D$12:$D$17), "")</f>
        <v>0</v>
      </c>
      <c r="F243" s="86" t="str">
        <f>IF(ISBLANK(Layout!E225),"",Layout!E225*$J$12/Stocks!$E$3*Layout!$D225)</f>
        <v/>
      </c>
      <c r="G243" s="86" t="str">
        <f>IF(ISBLANK(Layout!F225),"",Layout!F225*$J$12/Stocks!$E$4*Layout!$D225)</f>
        <v/>
      </c>
      <c r="H243" s="86" t="str">
        <f>IF(ISBLANK(Layout!G225),"",Layout!G225*$J$12/Stocks!$E$5*Layout!$D225)</f>
        <v/>
      </c>
      <c r="I243" s="86" t="str">
        <f>IF(ISBLANK(Layout!H225),"",Layout!H225*$J$12/Stocks!$E$6*Layout!$D225)</f>
        <v/>
      </c>
      <c r="J243" s="86" t="str">
        <f>IF(ISBLANK(Layout!I225),"",Layout!I225*$J$12/Stocks!$E$7*Layout!$D225)</f>
        <v/>
      </c>
      <c r="K243" s="86" t="str">
        <f>IF(ISBLANK(Layout!J225),"",Layout!J225*$J$12/Stocks!$E$8*Layout!$D225)</f>
        <v/>
      </c>
      <c r="L243" s="86" t="str">
        <f>IF(ISBLANK(Layout!K225),"",Layout!K225*$J$12/Stocks!$E$9*Layout!$D225)</f>
        <v/>
      </c>
      <c r="M243" s="86" t="str">
        <f>IF(ISBLANK(Layout!L225),"",Layout!L225*$J$12/Stocks!$E$10*Layout!$D225)</f>
        <v/>
      </c>
      <c r="N243" s="86" t="str">
        <f>IF(ISBLANK(Layout!M225),"",Layout!M225*$J$12/Stocks!$E$11*Layout!$D225)</f>
        <v/>
      </c>
      <c r="O243" s="86" t="str">
        <f>IF(ISBLANK(Layout!N225),"",Layout!N225*$J$12/Stocks!$E$12*Layout!$D225)</f>
        <v/>
      </c>
      <c r="P243" s="85">
        <f t="shared" si="8"/>
        <v>0</v>
      </c>
    </row>
    <row r="244" spans="1:16" x14ac:dyDescent="0.35">
      <c r="A244" s="103">
        <f t="shared" si="9"/>
        <v>224</v>
      </c>
      <c r="B244" s="102" t="str">
        <f>IF(ISBLANK(Layout!B226), "", Layout!B226)</f>
        <v/>
      </c>
      <c r="C244" s="101" t="str">
        <f>IF(ISBLANK(Layout!C226), "", Layout!C226)</f>
        <v/>
      </c>
      <c r="D244" s="100" t="str">
        <f>IF(Layout!D226 &gt;0, $J$12 - E244 - P244, "")</f>
        <v/>
      </c>
      <c r="E244" s="99">
        <f>IFERROR(Layout!D226*SUM($D$12:$D$17), "")</f>
        <v>0</v>
      </c>
      <c r="F244" s="98" t="str">
        <f>IF(ISBLANK(Layout!E226),"",Layout!E226*$J$12/Stocks!$E$3*Layout!$D226)</f>
        <v/>
      </c>
      <c r="G244" s="98" t="str">
        <f>IF(ISBLANK(Layout!F226),"",Layout!F226*$J$12/Stocks!$E$4*Layout!$D226)</f>
        <v/>
      </c>
      <c r="H244" s="98" t="str">
        <f>IF(ISBLANK(Layout!G226),"",Layout!G226*$J$12/Stocks!$E$5*Layout!$D226)</f>
        <v/>
      </c>
      <c r="I244" s="98" t="str">
        <f>IF(ISBLANK(Layout!H226),"",Layout!H226*$J$12/Stocks!$E$4*Layout!$D226)</f>
        <v/>
      </c>
      <c r="J244" s="98" t="str">
        <f>IF(ISBLANK(Layout!I226),"",Layout!I226*$J$12/Stocks!$E$4*Layout!$D226)</f>
        <v/>
      </c>
      <c r="K244" s="98" t="str">
        <f>IF(ISBLANK(Layout!J226),"",Layout!J226*$J$12/Stocks!$E$4*Layout!$D226)</f>
        <v/>
      </c>
      <c r="L244" s="98" t="str">
        <f>IF(ISBLANK(Layout!K226),"",Layout!K226*$J$12/Stocks!$E$4*Layout!$D226)</f>
        <v/>
      </c>
      <c r="M244" s="98" t="str">
        <f>IF(ISBLANK(Layout!L226),"",Layout!L226*$J$12/Stocks!$E$4*Layout!$D226)</f>
        <v/>
      </c>
      <c r="N244" s="98" t="str">
        <f>IF(ISBLANK(Layout!M226),"",Layout!M226*$J$12/Stocks!$E$4*Layout!$D226)</f>
        <v/>
      </c>
      <c r="O244" s="98" t="str">
        <f>IF(ISBLANK(Layout!N226),"",Layout!N226*$J$12/Stocks!$E$4*Layout!$D226)</f>
        <v/>
      </c>
      <c r="P244" s="97">
        <f t="shared" si="8"/>
        <v>0</v>
      </c>
    </row>
    <row r="245" spans="1:16" x14ac:dyDescent="0.35">
      <c r="A245" s="96">
        <f t="shared" si="9"/>
        <v>225</v>
      </c>
      <c r="B245" s="95" t="str">
        <f>IF(ISBLANK(Layout!B227), "", Layout!B227)</f>
        <v/>
      </c>
      <c r="C245" s="94" t="str">
        <f>IF(ISBLANK(Layout!C227), "", Layout!C227)</f>
        <v/>
      </c>
      <c r="D245" s="93" t="str">
        <f>IF(Layout!D227 &gt;0, $J$12 - E245 - P245, "")</f>
        <v/>
      </c>
      <c r="E245" s="92">
        <f>IFERROR(Layout!D227*SUM($D$12:$D$17), "")</f>
        <v>0</v>
      </c>
      <c r="F245" s="92" t="str">
        <f>IF(ISBLANK(Layout!E227),"",Layout!E227*$J$12/Stocks!$E$3*Layout!$D227)</f>
        <v/>
      </c>
      <c r="G245" s="92" t="str">
        <f>IF(ISBLANK(Layout!F227),"",Layout!F227*$J$12/Stocks!$E$4*Layout!$D227)</f>
        <v/>
      </c>
      <c r="H245" s="92" t="str">
        <f>IF(ISBLANK(Layout!G227),"",Layout!G227*$J$12/Stocks!$E$5*Layout!$D227)</f>
        <v/>
      </c>
      <c r="I245" s="92" t="str">
        <f>IF(ISBLANK(Layout!H227),"",Layout!H227*$J$12/Stocks!$E$4*Layout!$D227)</f>
        <v/>
      </c>
      <c r="J245" s="92" t="str">
        <f>IF(ISBLANK(Layout!I227),"",Layout!I227*$J$12/Stocks!$E$4*Layout!$D227)</f>
        <v/>
      </c>
      <c r="K245" s="92" t="str">
        <f>IF(ISBLANK(Layout!J227),"",Layout!J227*$J$12/Stocks!$E$4*Layout!$D227)</f>
        <v/>
      </c>
      <c r="L245" s="92" t="str">
        <f>IF(ISBLANK(Layout!K227),"",Layout!K227*$J$12/Stocks!$E$4*Layout!$D227)</f>
        <v/>
      </c>
      <c r="M245" s="92" t="str">
        <f>IF(ISBLANK(Layout!L227),"",Layout!L227*$J$12/Stocks!$E$4*Layout!$D227)</f>
        <v/>
      </c>
      <c r="N245" s="92" t="str">
        <f>IF(ISBLANK(Layout!M227),"",Layout!M227*$J$12/Stocks!$E$4*Layout!$D227)</f>
        <v/>
      </c>
      <c r="O245" s="92" t="str">
        <f>IF(ISBLANK(Layout!N227),"",Layout!N227*$J$12/Stocks!$E$4*Layout!$D227)</f>
        <v/>
      </c>
      <c r="P245" s="91">
        <f t="shared" si="8"/>
        <v>0</v>
      </c>
    </row>
    <row r="246" spans="1:16" x14ac:dyDescent="0.35">
      <c r="A246" s="96">
        <f t="shared" si="9"/>
        <v>226</v>
      </c>
      <c r="B246" s="95" t="str">
        <f>IF(ISBLANK(Layout!B228), "", Layout!B228)</f>
        <v/>
      </c>
      <c r="C246" s="94" t="str">
        <f>IF(ISBLANK(Layout!C228), "", Layout!C228)</f>
        <v/>
      </c>
      <c r="D246" s="93" t="str">
        <f>IF(Layout!D228 &gt;0, $J$12 - E246 - P246, "")</f>
        <v/>
      </c>
      <c r="E246" s="92">
        <f>IFERROR(Layout!D228*SUM($D$12:$D$17), "")</f>
        <v>0</v>
      </c>
      <c r="F246" s="92" t="str">
        <f>IF(ISBLANK(Layout!E228),"",Layout!E228*$J$12/Stocks!$E$3*Layout!$D228)</f>
        <v/>
      </c>
      <c r="G246" s="92" t="str">
        <f>IF(ISBLANK(Layout!F228),"",Layout!F228*$J$12/Stocks!$E$4*Layout!$D228)</f>
        <v/>
      </c>
      <c r="H246" s="92" t="str">
        <f>IF(ISBLANK(Layout!G228),"",Layout!G228*$J$12/Stocks!$E$5*Layout!$D228)</f>
        <v/>
      </c>
      <c r="I246" s="92" t="str">
        <f>IF(ISBLANK(Layout!H228),"",Layout!H228*$J$12/Stocks!$E$4*Layout!$D228)</f>
        <v/>
      </c>
      <c r="J246" s="92" t="str">
        <f>IF(ISBLANK(Layout!I228),"",Layout!I228*$J$12/Stocks!$E$4*Layout!$D228)</f>
        <v/>
      </c>
      <c r="K246" s="92" t="str">
        <f>IF(ISBLANK(Layout!J228),"",Layout!J228*$J$12/Stocks!$E$4*Layout!$D228)</f>
        <v/>
      </c>
      <c r="L246" s="92" t="str">
        <f>IF(ISBLANK(Layout!K228),"",Layout!K228*$J$12/Stocks!$E$4*Layout!$D228)</f>
        <v/>
      </c>
      <c r="M246" s="92" t="str">
        <f>IF(ISBLANK(Layout!L228),"",Layout!L228*$J$12/Stocks!$E$4*Layout!$D228)</f>
        <v/>
      </c>
      <c r="N246" s="92" t="str">
        <f>IF(ISBLANK(Layout!M228),"",Layout!M228*$J$12/Stocks!$E$4*Layout!$D228)</f>
        <v/>
      </c>
      <c r="O246" s="92" t="str">
        <f>IF(ISBLANK(Layout!N228),"",Layout!N228*$J$12/Stocks!$E$4*Layout!$D228)</f>
        <v/>
      </c>
      <c r="P246" s="91">
        <f t="shared" si="8"/>
        <v>0</v>
      </c>
    </row>
    <row r="247" spans="1:16" x14ac:dyDescent="0.35">
      <c r="A247" s="96">
        <f t="shared" si="9"/>
        <v>227</v>
      </c>
      <c r="B247" s="95" t="str">
        <f>IF(ISBLANK(Layout!B229), "", Layout!B229)</f>
        <v/>
      </c>
      <c r="C247" s="94" t="str">
        <f>IF(ISBLANK(Layout!C229), "", Layout!C229)</f>
        <v/>
      </c>
      <c r="D247" s="93" t="str">
        <f>IF(Layout!D229 &gt;0, $J$12 - E247 - P247, "")</f>
        <v/>
      </c>
      <c r="E247" s="92">
        <f>IFERROR(Layout!D229*SUM($D$12:$D$17), "")</f>
        <v>0</v>
      </c>
      <c r="F247" s="92" t="str">
        <f>IF(ISBLANK(Layout!E229),"",Layout!E229*$J$12/Stocks!$E$3*Layout!$D229)</f>
        <v/>
      </c>
      <c r="G247" s="92" t="str">
        <f>IF(ISBLANK(Layout!F229),"",Layout!F229*$J$12/Stocks!$E$4*Layout!$D229)</f>
        <v/>
      </c>
      <c r="H247" s="92" t="str">
        <f>IF(ISBLANK(Layout!G229),"",Layout!G229*$J$12/Stocks!$E$5*Layout!$D229)</f>
        <v/>
      </c>
      <c r="I247" s="92" t="str">
        <f>IF(ISBLANK(Layout!H229),"",Layout!H229*$J$12/Stocks!$E$4*Layout!$D229)</f>
        <v/>
      </c>
      <c r="J247" s="92" t="str">
        <f>IF(ISBLANK(Layout!I229),"",Layout!I229*$J$12/Stocks!$E$4*Layout!$D229)</f>
        <v/>
      </c>
      <c r="K247" s="92" t="str">
        <f>IF(ISBLANK(Layout!J229),"",Layout!J229*$J$12/Stocks!$E$4*Layout!$D229)</f>
        <v/>
      </c>
      <c r="L247" s="92" t="str">
        <f>IF(ISBLANK(Layout!K229),"",Layout!K229*$J$12/Stocks!$E$4*Layout!$D229)</f>
        <v/>
      </c>
      <c r="M247" s="92" t="str">
        <f>IF(ISBLANK(Layout!L229),"",Layout!L229*$J$12/Stocks!$E$4*Layout!$D229)</f>
        <v/>
      </c>
      <c r="N247" s="92" t="str">
        <f>IF(ISBLANK(Layout!M229),"",Layout!M229*$J$12/Stocks!$E$4*Layout!$D229)</f>
        <v/>
      </c>
      <c r="O247" s="92" t="str">
        <f>IF(ISBLANK(Layout!N229),"",Layout!N229*$J$12/Stocks!$E$4*Layout!$D229)</f>
        <v/>
      </c>
      <c r="P247" s="91">
        <f t="shared" si="8"/>
        <v>0</v>
      </c>
    </row>
    <row r="248" spans="1:16" x14ac:dyDescent="0.35">
      <c r="A248" s="96">
        <f t="shared" si="9"/>
        <v>228</v>
      </c>
      <c r="B248" s="95" t="str">
        <f>IF(ISBLANK(Layout!B230), "", Layout!B230)</f>
        <v/>
      </c>
      <c r="C248" s="94" t="str">
        <f>IF(ISBLANK(Layout!C230), "", Layout!C230)</f>
        <v/>
      </c>
      <c r="D248" s="93" t="str">
        <f>IF(Layout!D230 &gt;0, $J$12 - E248 - P248, "")</f>
        <v/>
      </c>
      <c r="E248" s="92">
        <f>IFERROR(Layout!D230*SUM($D$12:$D$17), "")</f>
        <v>0</v>
      </c>
      <c r="F248" s="92" t="str">
        <f>IF(ISBLANK(Layout!E230),"",Layout!E230*$J$12/Stocks!$E$3*Layout!$D230)</f>
        <v/>
      </c>
      <c r="G248" s="92" t="str">
        <f>IF(ISBLANK(Layout!F230),"",Layout!F230*$J$12/Stocks!$E$4*Layout!$D230)</f>
        <v/>
      </c>
      <c r="H248" s="92" t="str">
        <f>IF(ISBLANK(Layout!G230),"",Layout!G230*$J$12/Stocks!$E$5*Layout!$D230)</f>
        <v/>
      </c>
      <c r="I248" s="92" t="str">
        <f>IF(ISBLANK(Layout!H230),"",Layout!H230*$J$12/Stocks!$E$4*Layout!$D230)</f>
        <v/>
      </c>
      <c r="J248" s="92" t="str">
        <f>IF(ISBLANK(Layout!I230),"",Layout!I230*$J$12/Stocks!$E$4*Layout!$D230)</f>
        <v/>
      </c>
      <c r="K248" s="92" t="str">
        <f>IF(ISBLANK(Layout!J230),"",Layout!J230*$J$12/Stocks!$E$4*Layout!$D230)</f>
        <v/>
      </c>
      <c r="L248" s="92" t="str">
        <f>IF(ISBLANK(Layout!K230),"",Layout!K230*$J$12/Stocks!$E$4*Layout!$D230)</f>
        <v/>
      </c>
      <c r="M248" s="92" t="str">
        <f>IF(ISBLANK(Layout!L230),"",Layout!L230*$J$12/Stocks!$E$4*Layout!$D230)</f>
        <v/>
      </c>
      <c r="N248" s="92" t="str">
        <f>IF(ISBLANK(Layout!M230),"",Layout!M230*$J$12/Stocks!$E$4*Layout!$D230)</f>
        <v/>
      </c>
      <c r="O248" s="92" t="str">
        <f>IF(ISBLANK(Layout!N230),"",Layout!N230*$J$12/Stocks!$E$4*Layout!$D230)</f>
        <v/>
      </c>
      <c r="P248" s="91">
        <f t="shared" si="8"/>
        <v>0</v>
      </c>
    </row>
    <row r="249" spans="1:16" x14ac:dyDescent="0.35">
      <c r="A249" s="96">
        <f t="shared" si="9"/>
        <v>229</v>
      </c>
      <c r="B249" s="95" t="str">
        <f>IF(ISBLANK(Layout!B231), "", Layout!B231)</f>
        <v/>
      </c>
      <c r="C249" s="94" t="str">
        <f>IF(ISBLANK(Layout!C231), "", Layout!C231)</f>
        <v/>
      </c>
      <c r="D249" s="93" t="str">
        <f>IF(Layout!D231 &gt;0, $J$12 - E249 - P249, "")</f>
        <v/>
      </c>
      <c r="E249" s="92">
        <f>IFERROR(Layout!D231*SUM($D$12:$D$17), "")</f>
        <v>0</v>
      </c>
      <c r="F249" s="92" t="str">
        <f>IF(ISBLANK(Layout!E231),"",Layout!E231*$J$12/Stocks!$E$3*Layout!$D231)</f>
        <v/>
      </c>
      <c r="G249" s="92" t="str">
        <f>IF(ISBLANK(Layout!F231),"",Layout!F231*$J$12/Stocks!$E$4*Layout!$D231)</f>
        <v/>
      </c>
      <c r="H249" s="92" t="str">
        <f>IF(ISBLANK(Layout!G231),"",Layout!G231*$J$12/Stocks!$E$5*Layout!$D231)</f>
        <v/>
      </c>
      <c r="I249" s="92" t="str">
        <f>IF(ISBLANK(Layout!H231),"",Layout!H231*$J$12/Stocks!$E$4*Layout!$D231)</f>
        <v/>
      </c>
      <c r="J249" s="92" t="str">
        <f>IF(ISBLANK(Layout!I231),"",Layout!I231*$J$12/Stocks!$E$4*Layout!$D231)</f>
        <v/>
      </c>
      <c r="K249" s="92" t="str">
        <f>IF(ISBLANK(Layout!J231),"",Layout!J231*$J$12/Stocks!$E$4*Layout!$D231)</f>
        <v/>
      </c>
      <c r="L249" s="92" t="str">
        <f>IF(ISBLANK(Layout!K231),"",Layout!K231*$J$12/Stocks!$E$4*Layout!$D231)</f>
        <v/>
      </c>
      <c r="M249" s="92" t="str">
        <f>IF(ISBLANK(Layout!L231),"",Layout!L231*$J$12/Stocks!$E$4*Layout!$D231)</f>
        <v/>
      </c>
      <c r="N249" s="92" t="str">
        <f>IF(ISBLANK(Layout!M231),"",Layout!M231*$J$12/Stocks!$E$4*Layout!$D231)</f>
        <v/>
      </c>
      <c r="O249" s="92" t="str">
        <f>IF(ISBLANK(Layout!N231),"",Layout!N231*$J$12/Stocks!$E$4*Layout!$D231)</f>
        <v/>
      </c>
      <c r="P249" s="91">
        <f t="shared" si="8"/>
        <v>0</v>
      </c>
    </row>
    <row r="250" spans="1:16" x14ac:dyDescent="0.35">
      <c r="A250" s="96">
        <f t="shared" si="9"/>
        <v>230</v>
      </c>
      <c r="B250" s="95" t="str">
        <f>IF(ISBLANK(Layout!B232), "", Layout!B232)</f>
        <v/>
      </c>
      <c r="C250" s="94" t="str">
        <f>IF(ISBLANK(Layout!C232), "", Layout!C232)</f>
        <v/>
      </c>
      <c r="D250" s="93" t="str">
        <f>IF(Layout!D232 &gt;0, $J$12 - E250 - P250, "")</f>
        <v/>
      </c>
      <c r="E250" s="92">
        <f>IFERROR(Layout!D232*SUM($D$12:$D$17), "")</f>
        <v>0</v>
      </c>
      <c r="F250" s="92" t="str">
        <f>IF(ISBLANK(Layout!E232),"",Layout!E232*$J$12/Stocks!$E$3*Layout!$D232)</f>
        <v/>
      </c>
      <c r="G250" s="92" t="str">
        <f>IF(ISBLANK(Layout!F232),"",Layout!F232*$J$12/Stocks!$E$4*Layout!$D232)</f>
        <v/>
      </c>
      <c r="H250" s="92" t="str">
        <f>IF(ISBLANK(Layout!G232),"",Layout!G232*$J$12/Stocks!$E$5*Layout!$D232)</f>
        <v/>
      </c>
      <c r="I250" s="92" t="str">
        <f>IF(ISBLANK(Layout!H232),"",Layout!H232*$J$12/Stocks!$E$4*Layout!$D232)</f>
        <v/>
      </c>
      <c r="J250" s="92" t="str">
        <f>IF(ISBLANK(Layout!I232),"",Layout!I232*$J$12/Stocks!$E$4*Layout!$D232)</f>
        <v/>
      </c>
      <c r="K250" s="92" t="str">
        <f>IF(ISBLANK(Layout!J232),"",Layout!J232*$J$12/Stocks!$E$4*Layout!$D232)</f>
        <v/>
      </c>
      <c r="L250" s="92" t="str">
        <f>IF(ISBLANK(Layout!K232),"",Layout!K232*$J$12/Stocks!$E$4*Layout!$D232)</f>
        <v/>
      </c>
      <c r="M250" s="92" t="str">
        <f>IF(ISBLANK(Layout!L232),"",Layout!L232*$J$12/Stocks!$E$4*Layout!$D232)</f>
        <v/>
      </c>
      <c r="N250" s="92" t="str">
        <f>IF(ISBLANK(Layout!M232),"",Layout!M232*$J$12/Stocks!$E$4*Layout!$D232)</f>
        <v/>
      </c>
      <c r="O250" s="92" t="str">
        <f>IF(ISBLANK(Layout!N232),"",Layout!N232*$J$12/Stocks!$E$4*Layout!$D232)</f>
        <v/>
      </c>
      <c r="P250" s="91">
        <f t="shared" si="8"/>
        <v>0</v>
      </c>
    </row>
    <row r="251" spans="1:16" x14ac:dyDescent="0.35">
      <c r="A251" s="90">
        <f t="shared" si="9"/>
        <v>231</v>
      </c>
      <c r="B251" s="89" t="str">
        <f>IF(ISBLANK(Layout!B233), "", Layout!B233)</f>
        <v/>
      </c>
      <c r="C251" s="88" t="str">
        <f>IF(ISBLANK(Layout!C233), "", Layout!C233)</f>
        <v/>
      </c>
      <c r="D251" s="87" t="str">
        <f>IF(Layout!D233 &gt;0, $J$12 - E251 - P251, "")</f>
        <v/>
      </c>
      <c r="E251" s="86">
        <f>IFERROR(Layout!D233*SUM($D$12:$D$17), "")</f>
        <v>0</v>
      </c>
      <c r="F251" s="86" t="str">
        <f>IF(ISBLANK(Layout!E233),"",Layout!E233*$J$12/Stocks!$E$3*Layout!$D233)</f>
        <v/>
      </c>
      <c r="G251" s="86" t="str">
        <f>IF(ISBLANK(Layout!F233),"",Layout!F233*$J$12/Stocks!$E$4*Layout!$D233)</f>
        <v/>
      </c>
      <c r="H251" s="86" t="str">
        <f>IF(ISBLANK(Layout!G233),"",Layout!G233*$J$12/Stocks!$E$5*Layout!$D233)</f>
        <v/>
      </c>
      <c r="I251" s="86" t="str">
        <f>IF(ISBLANK(Layout!H233),"",Layout!H233*$J$12/Stocks!$E$4*Layout!$D233)</f>
        <v/>
      </c>
      <c r="J251" s="86" t="str">
        <f>IF(ISBLANK(Layout!I233),"",Layout!I233*$J$12/Stocks!$E$4*Layout!$D233)</f>
        <v/>
      </c>
      <c r="K251" s="86" t="str">
        <f>IF(ISBLANK(Layout!J233),"",Layout!J233*$J$12/Stocks!$E$4*Layout!$D233)</f>
        <v/>
      </c>
      <c r="L251" s="86" t="str">
        <f>IF(ISBLANK(Layout!K233),"",Layout!K233*$J$12/Stocks!$E$4*Layout!$D233)</f>
        <v/>
      </c>
      <c r="M251" s="86" t="str">
        <f>IF(ISBLANK(Layout!L233),"",Layout!L233*$J$12/Stocks!$E$4*Layout!$D233)</f>
        <v/>
      </c>
      <c r="N251" s="86" t="str">
        <f>IF(ISBLANK(Layout!M233),"",Layout!M233*$J$12/Stocks!$E$4*Layout!$D233)</f>
        <v/>
      </c>
      <c r="O251" s="86" t="str">
        <f>IF(ISBLANK(Layout!N233),"",Layout!N233*$J$12/Stocks!$E$4*Layout!$D233)</f>
        <v/>
      </c>
      <c r="P251" s="85">
        <f t="shared" si="8"/>
        <v>0</v>
      </c>
    </row>
    <row r="252" spans="1:16" x14ac:dyDescent="0.35">
      <c r="A252" s="103">
        <f t="shared" si="9"/>
        <v>232</v>
      </c>
      <c r="B252" s="102" t="str">
        <f>IF(ISBLANK(Layout!B234), "", Layout!B234)</f>
        <v/>
      </c>
      <c r="C252" s="101" t="str">
        <f>IF(ISBLANK(Layout!C234), "", Layout!C234)</f>
        <v/>
      </c>
      <c r="D252" s="100" t="str">
        <f>IF(Layout!D234 &gt;0, $J$12 - E252 - P252, "")</f>
        <v/>
      </c>
      <c r="E252" s="99">
        <f>IFERROR(Layout!D234*SUM($D$12:$D$17), "")</f>
        <v>0</v>
      </c>
      <c r="F252" s="98" t="str">
        <f>IF(ISBLANK(Layout!E234),"",Layout!E234*$J$12/Stocks!$E$3*Layout!$D234)</f>
        <v/>
      </c>
      <c r="G252" s="98" t="str">
        <f>IF(ISBLANK(Layout!F234),"",Layout!F234*$J$12/Stocks!$E$4*Layout!$D234)</f>
        <v/>
      </c>
      <c r="H252" s="98" t="str">
        <f>IF(ISBLANK(Layout!G234),"",Layout!G234*$J$12/Stocks!$E$5*Layout!$D234)</f>
        <v/>
      </c>
      <c r="I252" s="98" t="str">
        <f>IF(ISBLANK(Layout!H234),"",Layout!H234*$J$12/Stocks!$E$4*Layout!$D234)</f>
        <v/>
      </c>
      <c r="J252" s="98" t="str">
        <f>IF(ISBLANK(Layout!I234),"",Layout!I234*$J$12/Stocks!$E$4*Layout!$D234)</f>
        <v/>
      </c>
      <c r="K252" s="98" t="str">
        <f>IF(ISBLANK(Layout!J234),"",Layout!J234*$J$12/Stocks!$E$4*Layout!$D234)</f>
        <v/>
      </c>
      <c r="L252" s="98" t="str">
        <f>IF(ISBLANK(Layout!K234),"",Layout!K234*$J$12/Stocks!$E$4*Layout!$D234)</f>
        <v/>
      </c>
      <c r="M252" s="98" t="str">
        <f>IF(ISBLANK(Layout!L234),"",Layout!L234*$J$12/Stocks!$E$4*Layout!$D234)</f>
        <v/>
      </c>
      <c r="N252" s="98" t="str">
        <f>IF(ISBLANK(Layout!M234),"",Layout!M234*$J$12/Stocks!$E$4*Layout!$D234)</f>
        <v/>
      </c>
      <c r="O252" s="98" t="str">
        <f>IF(ISBLANK(Layout!N234),"",Layout!N234*$J$12/Stocks!$E$4*Layout!$D234)</f>
        <v/>
      </c>
      <c r="P252" s="97">
        <f t="shared" si="8"/>
        <v>0</v>
      </c>
    </row>
    <row r="253" spans="1:16" x14ac:dyDescent="0.35">
      <c r="A253" s="96">
        <f t="shared" si="9"/>
        <v>233</v>
      </c>
      <c r="B253" s="95" t="str">
        <f>IF(ISBLANK(Layout!B235), "", Layout!B235)</f>
        <v/>
      </c>
      <c r="C253" s="94" t="str">
        <f>IF(ISBLANK(Layout!C235), "", Layout!C235)</f>
        <v/>
      </c>
      <c r="D253" s="93" t="str">
        <f>IF(Layout!D235 &gt;0, $J$12 - E253 - P253, "")</f>
        <v/>
      </c>
      <c r="E253" s="92">
        <f>IFERROR(Layout!D235*SUM($D$12:$D$17), "")</f>
        <v>0</v>
      </c>
      <c r="F253" s="92" t="str">
        <f>IF(ISBLANK(Layout!E235),"",Layout!E235*$J$12/Stocks!$E$3*Layout!$D235)</f>
        <v/>
      </c>
      <c r="G253" s="92" t="str">
        <f>IF(ISBLANK(Layout!F235),"",Layout!F235*$J$12/Stocks!$E$4*Layout!$D235)</f>
        <v/>
      </c>
      <c r="H253" s="92" t="str">
        <f>IF(ISBLANK(Layout!G235),"",Layout!G235*$J$12/Stocks!$E$5*Layout!$D235)</f>
        <v/>
      </c>
      <c r="I253" s="92" t="str">
        <f>IF(ISBLANK(Layout!H235),"",Layout!H235*$J$12/Stocks!$E$4*Layout!$D235)</f>
        <v/>
      </c>
      <c r="J253" s="92" t="str">
        <f>IF(ISBLANK(Layout!I235),"",Layout!I235*$J$12/Stocks!$E$4*Layout!$D235)</f>
        <v/>
      </c>
      <c r="K253" s="92" t="str">
        <f>IF(ISBLANK(Layout!J235),"",Layout!J235*$J$12/Stocks!$E$4*Layout!$D235)</f>
        <v/>
      </c>
      <c r="L253" s="92" t="str">
        <f>IF(ISBLANK(Layout!K235),"",Layout!K235*$J$12/Stocks!$E$4*Layout!$D235)</f>
        <v/>
      </c>
      <c r="M253" s="92" t="str">
        <f>IF(ISBLANK(Layout!L235),"",Layout!L235*$J$12/Stocks!$E$4*Layout!$D235)</f>
        <v/>
      </c>
      <c r="N253" s="92" t="str">
        <f>IF(ISBLANK(Layout!M235),"",Layout!M235*$J$12/Stocks!$E$4*Layout!$D235)</f>
        <v/>
      </c>
      <c r="O253" s="92" t="str">
        <f>IF(ISBLANK(Layout!N235),"",Layout!N235*$J$12/Stocks!$E$4*Layout!$D235)</f>
        <v/>
      </c>
      <c r="P253" s="91">
        <f t="shared" si="8"/>
        <v>0</v>
      </c>
    </row>
    <row r="254" spans="1:16" x14ac:dyDescent="0.35">
      <c r="A254" s="96">
        <f t="shared" si="9"/>
        <v>234</v>
      </c>
      <c r="B254" s="95" t="str">
        <f>IF(ISBLANK(Layout!B236), "", Layout!B236)</f>
        <v/>
      </c>
      <c r="C254" s="94" t="str">
        <f>IF(ISBLANK(Layout!C236), "", Layout!C236)</f>
        <v/>
      </c>
      <c r="D254" s="93" t="str">
        <f>IF(Layout!D236 &gt;0, $J$12 - E254 - P254, "")</f>
        <v/>
      </c>
      <c r="E254" s="92">
        <f>IFERROR(Layout!D236*SUM($D$12:$D$17), "")</f>
        <v>0</v>
      </c>
      <c r="F254" s="92" t="str">
        <f>IF(ISBLANK(Layout!E236),"",Layout!E236*$J$12/Stocks!$E$3*Layout!$D236)</f>
        <v/>
      </c>
      <c r="G254" s="92" t="str">
        <f>IF(ISBLANK(Layout!F236),"",Layout!F236*$J$12/Stocks!$E$4*Layout!$D236)</f>
        <v/>
      </c>
      <c r="H254" s="92" t="str">
        <f>IF(ISBLANK(Layout!G236),"",Layout!G236*$J$12/Stocks!$E$5*Layout!$D236)</f>
        <v/>
      </c>
      <c r="I254" s="92" t="str">
        <f>IF(ISBLANK(Layout!H236),"",Layout!H236*$J$12/Stocks!$E$4*Layout!$D236)</f>
        <v/>
      </c>
      <c r="J254" s="92" t="str">
        <f>IF(ISBLANK(Layout!I236),"",Layout!I236*$J$12/Stocks!$E$4*Layout!$D236)</f>
        <v/>
      </c>
      <c r="K254" s="92" t="str">
        <f>IF(ISBLANK(Layout!J236),"",Layout!J236*$J$12/Stocks!$E$4*Layout!$D236)</f>
        <v/>
      </c>
      <c r="L254" s="92" t="str">
        <f>IF(ISBLANK(Layout!K236),"",Layout!K236*$J$12/Stocks!$E$4*Layout!$D236)</f>
        <v/>
      </c>
      <c r="M254" s="92" t="str">
        <f>IF(ISBLANK(Layout!L236),"",Layout!L236*$J$12/Stocks!$E$4*Layout!$D236)</f>
        <v/>
      </c>
      <c r="N254" s="92" t="str">
        <f>IF(ISBLANK(Layout!M236),"",Layout!M236*$J$12/Stocks!$E$4*Layout!$D236)</f>
        <v/>
      </c>
      <c r="O254" s="92" t="str">
        <f>IF(ISBLANK(Layout!N236),"",Layout!N236*$J$12/Stocks!$E$4*Layout!$D236)</f>
        <v/>
      </c>
      <c r="P254" s="91">
        <f t="shared" si="8"/>
        <v>0</v>
      </c>
    </row>
    <row r="255" spans="1:16" x14ac:dyDescent="0.35">
      <c r="A255" s="96">
        <f t="shared" si="9"/>
        <v>235</v>
      </c>
      <c r="B255" s="95" t="str">
        <f>IF(ISBLANK(Layout!B237), "", Layout!B237)</f>
        <v/>
      </c>
      <c r="C255" s="94" t="str">
        <f>IF(ISBLANK(Layout!C237), "", Layout!C237)</f>
        <v/>
      </c>
      <c r="D255" s="93" t="str">
        <f>IF(Layout!D237 &gt;0, $J$12 - E255 - P255, "")</f>
        <v/>
      </c>
      <c r="E255" s="92">
        <f>IFERROR(Layout!D237*SUM($D$12:$D$17), "")</f>
        <v>0</v>
      </c>
      <c r="F255" s="92" t="str">
        <f>IF(ISBLANK(Layout!E237),"",Layout!E237*$J$12/Stocks!$E$3*Layout!$D237)</f>
        <v/>
      </c>
      <c r="G255" s="92" t="str">
        <f>IF(ISBLANK(Layout!F237),"",Layout!F237*$J$12/Stocks!$E$4*Layout!$D237)</f>
        <v/>
      </c>
      <c r="H255" s="92" t="str">
        <f>IF(ISBLANK(Layout!G237),"",Layout!G237*$J$12/Stocks!$E$5*Layout!$D237)</f>
        <v/>
      </c>
      <c r="I255" s="92" t="str">
        <f>IF(ISBLANK(Layout!H237),"",Layout!H237*$J$12/Stocks!$E$4*Layout!$D237)</f>
        <v/>
      </c>
      <c r="J255" s="92" t="str">
        <f>IF(ISBLANK(Layout!I237),"",Layout!I237*$J$12/Stocks!$E$4*Layout!$D237)</f>
        <v/>
      </c>
      <c r="K255" s="92" t="str">
        <f>IF(ISBLANK(Layout!J237),"",Layout!J237*$J$12/Stocks!$E$4*Layout!$D237)</f>
        <v/>
      </c>
      <c r="L255" s="92" t="str">
        <f>IF(ISBLANK(Layout!K237),"",Layout!K237*$J$12/Stocks!$E$4*Layout!$D237)</f>
        <v/>
      </c>
      <c r="M255" s="92" t="str">
        <f>IF(ISBLANK(Layout!L237),"",Layout!L237*$J$12/Stocks!$E$4*Layout!$D237)</f>
        <v/>
      </c>
      <c r="N255" s="92" t="str">
        <f>IF(ISBLANK(Layout!M237),"",Layout!M237*$J$12/Stocks!$E$4*Layout!$D237)</f>
        <v/>
      </c>
      <c r="O255" s="92" t="str">
        <f>IF(ISBLANK(Layout!N237),"",Layout!N237*$J$12/Stocks!$E$4*Layout!$D237)</f>
        <v/>
      </c>
      <c r="P255" s="91">
        <f t="shared" si="8"/>
        <v>0</v>
      </c>
    </row>
    <row r="256" spans="1:16" x14ac:dyDescent="0.35">
      <c r="A256" s="96">
        <f t="shared" si="9"/>
        <v>236</v>
      </c>
      <c r="B256" s="95" t="str">
        <f>IF(ISBLANK(Layout!B238), "", Layout!B238)</f>
        <v/>
      </c>
      <c r="C256" s="94" t="str">
        <f>IF(ISBLANK(Layout!C238), "", Layout!C238)</f>
        <v/>
      </c>
      <c r="D256" s="93" t="str">
        <f>IF(Layout!D238 &gt;0, $J$12 - E256 - P256, "")</f>
        <v/>
      </c>
      <c r="E256" s="92">
        <f>IFERROR(Layout!D238*SUM($D$12:$D$17), "")</f>
        <v>0</v>
      </c>
      <c r="F256" s="92" t="str">
        <f>IF(ISBLANK(Layout!E238),"",Layout!E238*$J$12/Stocks!$E$3*Layout!$D238)</f>
        <v/>
      </c>
      <c r="G256" s="92" t="str">
        <f>IF(ISBLANK(Layout!F238),"",Layout!F238*$J$12/Stocks!$E$4*Layout!$D238)</f>
        <v/>
      </c>
      <c r="H256" s="92" t="str">
        <f>IF(ISBLANK(Layout!G238),"",Layout!G238*$J$12/Stocks!$E$5*Layout!$D238)</f>
        <v/>
      </c>
      <c r="I256" s="92" t="str">
        <f>IF(ISBLANK(Layout!H238),"",Layout!H238*$J$12/Stocks!$E$4*Layout!$D238)</f>
        <v/>
      </c>
      <c r="J256" s="92" t="str">
        <f>IF(ISBLANK(Layout!I238),"",Layout!I238*$J$12/Stocks!$E$4*Layout!$D238)</f>
        <v/>
      </c>
      <c r="K256" s="92" t="str">
        <f>IF(ISBLANK(Layout!J238),"",Layout!J238*$J$12/Stocks!$E$4*Layout!$D238)</f>
        <v/>
      </c>
      <c r="L256" s="92" t="str">
        <f>IF(ISBLANK(Layout!K238),"",Layout!K238*$J$12/Stocks!$E$4*Layout!$D238)</f>
        <v/>
      </c>
      <c r="M256" s="92" t="str">
        <f>IF(ISBLANK(Layout!L238),"",Layout!L238*$J$12/Stocks!$E$4*Layout!$D238)</f>
        <v/>
      </c>
      <c r="N256" s="92" t="str">
        <f>IF(ISBLANK(Layout!M238),"",Layout!M238*$J$12/Stocks!$E$4*Layout!$D238)</f>
        <v/>
      </c>
      <c r="O256" s="92" t="str">
        <f>IF(ISBLANK(Layout!N238),"",Layout!N238*$J$12/Stocks!$E$4*Layout!$D238)</f>
        <v/>
      </c>
      <c r="P256" s="91">
        <f t="shared" si="8"/>
        <v>0</v>
      </c>
    </row>
    <row r="257" spans="1:16" x14ac:dyDescent="0.35">
      <c r="A257" s="96">
        <f t="shared" si="9"/>
        <v>237</v>
      </c>
      <c r="B257" s="95" t="str">
        <f>IF(ISBLANK(Layout!B239), "", Layout!B239)</f>
        <v/>
      </c>
      <c r="C257" s="94" t="str">
        <f>IF(ISBLANK(Layout!C239), "", Layout!C239)</f>
        <v/>
      </c>
      <c r="D257" s="93" t="str">
        <f>IF(Layout!D239 &gt;0, $J$12 - E257 - P257, "")</f>
        <v/>
      </c>
      <c r="E257" s="92">
        <f>IFERROR(Layout!D239*SUM($D$12:$D$17), "")</f>
        <v>0</v>
      </c>
      <c r="F257" s="92" t="str">
        <f>IF(ISBLANK(Layout!E239),"",Layout!E239*$J$12/Stocks!$E$3*Layout!$D239)</f>
        <v/>
      </c>
      <c r="G257" s="92" t="str">
        <f>IF(ISBLANK(Layout!F239),"",Layout!F239*$J$12/Stocks!$E$4*Layout!$D239)</f>
        <v/>
      </c>
      <c r="H257" s="92" t="str">
        <f>IF(ISBLANK(Layout!G239),"",Layout!G239*$J$12/Stocks!$E$5*Layout!$D239)</f>
        <v/>
      </c>
      <c r="I257" s="92" t="str">
        <f>IF(ISBLANK(Layout!H239),"",Layout!H239*$J$12/Stocks!$E$4*Layout!$D239)</f>
        <v/>
      </c>
      <c r="J257" s="92" t="str">
        <f>IF(ISBLANK(Layout!I239),"",Layout!I239*$J$12/Stocks!$E$4*Layout!$D239)</f>
        <v/>
      </c>
      <c r="K257" s="92" t="str">
        <f>IF(ISBLANK(Layout!J239),"",Layout!J239*$J$12/Stocks!$E$4*Layout!$D239)</f>
        <v/>
      </c>
      <c r="L257" s="92" t="str">
        <f>IF(ISBLANK(Layout!K239),"",Layout!K239*$J$12/Stocks!$E$4*Layout!$D239)</f>
        <v/>
      </c>
      <c r="M257" s="92" t="str">
        <f>IF(ISBLANK(Layout!L239),"",Layout!L239*$J$12/Stocks!$E$4*Layout!$D239)</f>
        <v/>
      </c>
      <c r="N257" s="92" t="str">
        <f>IF(ISBLANK(Layout!M239),"",Layout!M239*$J$12/Stocks!$E$4*Layout!$D239)</f>
        <v/>
      </c>
      <c r="O257" s="92" t="str">
        <f>IF(ISBLANK(Layout!N239),"",Layout!N239*$J$12/Stocks!$E$4*Layout!$D239)</f>
        <v/>
      </c>
      <c r="P257" s="91">
        <f t="shared" si="8"/>
        <v>0</v>
      </c>
    </row>
    <row r="258" spans="1:16" x14ac:dyDescent="0.35">
      <c r="A258" s="96">
        <f t="shared" si="9"/>
        <v>238</v>
      </c>
      <c r="B258" s="95" t="str">
        <f>IF(ISBLANK(Layout!B240), "", Layout!B240)</f>
        <v/>
      </c>
      <c r="C258" s="94" t="str">
        <f>IF(ISBLANK(Layout!C240), "", Layout!C240)</f>
        <v/>
      </c>
      <c r="D258" s="93" t="str">
        <f>IF(Layout!D240 &gt;0, $J$12 - E258 - P258, "")</f>
        <v/>
      </c>
      <c r="E258" s="92">
        <f>IFERROR(Layout!D240*SUM($D$12:$D$17), "")</f>
        <v>0</v>
      </c>
      <c r="F258" s="92" t="str">
        <f>IF(ISBLANK(Layout!E240),"",Layout!E240*$J$12/Stocks!$E$3*Layout!$D240)</f>
        <v/>
      </c>
      <c r="G258" s="92" t="str">
        <f>IF(ISBLANK(Layout!F240),"",Layout!F240*$J$12/Stocks!$E$4*Layout!$D240)</f>
        <v/>
      </c>
      <c r="H258" s="92" t="str">
        <f>IF(ISBLANK(Layout!G240),"",Layout!G240*$J$12/Stocks!$E$5*Layout!$D240)</f>
        <v/>
      </c>
      <c r="I258" s="92" t="str">
        <f>IF(ISBLANK(Layout!H240),"",Layout!H240*$J$12/Stocks!$E$4*Layout!$D240)</f>
        <v/>
      </c>
      <c r="J258" s="92" t="str">
        <f>IF(ISBLANK(Layout!I240),"",Layout!I240*$J$12/Stocks!$E$4*Layout!$D240)</f>
        <v/>
      </c>
      <c r="K258" s="92" t="str">
        <f>IF(ISBLANK(Layout!J240),"",Layout!J240*$J$12/Stocks!$E$4*Layout!$D240)</f>
        <v/>
      </c>
      <c r="L258" s="92" t="str">
        <f>IF(ISBLANK(Layout!K240),"",Layout!K240*$J$12/Stocks!$E$4*Layout!$D240)</f>
        <v/>
      </c>
      <c r="M258" s="92" t="str">
        <f>IF(ISBLANK(Layout!L240),"",Layout!L240*$J$12/Stocks!$E$4*Layout!$D240)</f>
        <v/>
      </c>
      <c r="N258" s="92" t="str">
        <f>IF(ISBLANK(Layout!M240),"",Layout!M240*$J$12/Stocks!$E$4*Layout!$D240)</f>
        <v/>
      </c>
      <c r="O258" s="92" t="str">
        <f>IF(ISBLANK(Layout!N240),"",Layout!N240*$J$12/Stocks!$E$4*Layout!$D240)</f>
        <v/>
      </c>
      <c r="P258" s="91">
        <f t="shared" si="8"/>
        <v>0</v>
      </c>
    </row>
    <row r="259" spans="1:16" x14ac:dyDescent="0.35">
      <c r="A259" s="90">
        <f t="shared" si="9"/>
        <v>239</v>
      </c>
      <c r="B259" s="89" t="str">
        <f>IF(ISBLANK(Layout!B241), "", Layout!B241)</f>
        <v/>
      </c>
      <c r="C259" s="88" t="str">
        <f>IF(ISBLANK(Layout!C241), "", Layout!C241)</f>
        <v/>
      </c>
      <c r="D259" s="87" t="str">
        <f>IF(Layout!D241 &gt;0, $J$12 - E259 - P259, "")</f>
        <v/>
      </c>
      <c r="E259" s="86">
        <f>IFERROR(Layout!D241*SUM($D$12:$D$17), "")</f>
        <v>0</v>
      </c>
      <c r="F259" s="86" t="str">
        <f>IF(ISBLANK(Layout!E241),"",Layout!E241*$J$12/Stocks!$E$3*Layout!$D241)</f>
        <v/>
      </c>
      <c r="G259" s="86" t="str">
        <f>IF(ISBLANK(Layout!F241),"",Layout!F241*$J$12/Stocks!$E$4*Layout!$D241)</f>
        <v/>
      </c>
      <c r="H259" s="86" t="str">
        <f>IF(ISBLANK(Layout!G241),"",Layout!G241*$J$12/Stocks!$E$5*Layout!$D241)</f>
        <v/>
      </c>
      <c r="I259" s="86" t="str">
        <f>IF(ISBLANK(Layout!H241),"",Layout!H241*$J$12/Stocks!$E$4*Layout!$D241)</f>
        <v/>
      </c>
      <c r="J259" s="86" t="str">
        <f>IF(ISBLANK(Layout!I241),"",Layout!I241*$J$12/Stocks!$E$4*Layout!$D241)</f>
        <v/>
      </c>
      <c r="K259" s="86" t="str">
        <f>IF(ISBLANK(Layout!J241),"",Layout!J241*$J$12/Stocks!$E$4*Layout!$D241)</f>
        <v/>
      </c>
      <c r="L259" s="86" t="str">
        <f>IF(ISBLANK(Layout!K241),"",Layout!K241*$J$12/Stocks!$E$4*Layout!$D241)</f>
        <v/>
      </c>
      <c r="M259" s="86" t="str">
        <f>IF(ISBLANK(Layout!L241),"",Layout!L241*$J$12/Stocks!$E$4*Layout!$D241)</f>
        <v/>
      </c>
      <c r="N259" s="86" t="str">
        <f>IF(ISBLANK(Layout!M241),"",Layout!M241*$J$12/Stocks!$E$4*Layout!$D241)</f>
        <v/>
      </c>
      <c r="O259" s="86" t="str">
        <f>IF(ISBLANK(Layout!N241),"",Layout!N241*$J$12/Stocks!$E$4*Layout!$D241)</f>
        <v/>
      </c>
      <c r="P259" s="85">
        <f t="shared" si="8"/>
        <v>0</v>
      </c>
    </row>
    <row r="260" spans="1:16" x14ac:dyDescent="0.35">
      <c r="A260" s="103">
        <f t="shared" si="9"/>
        <v>240</v>
      </c>
      <c r="B260" s="102" t="str">
        <f>IF(ISBLANK(Layout!B242), "", Layout!B242)</f>
        <v/>
      </c>
      <c r="C260" s="101" t="str">
        <f>IF(ISBLANK(Layout!C242), "", Layout!C242)</f>
        <v/>
      </c>
      <c r="D260" s="100" t="str">
        <f>IF(Layout!D242 &gt;0, $J$12 - E260 - P260, "")</f>
        <v/>
      </c>
      <c r="E260" s="99">
        <f>IFERROR(Layout!D242*SUM($D$12:$D$17), "")</f>
        <v>0</v>
      </c>
      <c r="F260" s="98" t="str">
        <f>IF(ISBLANK(Layout!E242),"",Layout!E242*$J$12/Stocks!$E$3*Layout!$D242)</f>
        <v/>
      </c>
      <c r="G260" s="98" t="str">
        <f>IF(ISBLANK(Layout!F242),"",Layout!F242*$J$12/Stocks!$E$4*Layout!$D242)</f>
        <v/>
      </c>
      <c r="H260" s="98" t="str">
        <f>IF(ISBLANK(Layout!G242),"",Layout!G242*$J$12/Stocks!$E$5*Layout!$D242)</f>
        <v/>
      </c>
      <c r="I260" s="98" t="str">
        <f>IF(ISBLANK(Layout!H242),"",Layout!H242*$J$12/Stocks!$E$4*Layout!$D242)</f>
        <v/>
      </c>
      <c r="J260" s="98" t="str">
        <f>IF(ISBLANK(Layout!I242),"",Layout!I242*$J$12/Stocks!$E$4*Layout!$D242)</f>
        <v/>
      </c>
      <c r="K260" s="98" t="str">
        <f>IF(ISBLANK(Layout!J242),"",Layout!J242*$J$12/Stocks!$E$4*Layout!$D242)</f>
        <v/>
      </c>
      <c r="L260" s="98" t="str">
        <f>IF(ISBLANK(Layout!K242),"",Layout!K242*$J$12/Stocks!$E$4*Layout!$D242)</f>
        <v/>
      </c>
      <c r="M260" s="98" t="str">
        <f>IF(ISBLANK(Layout!L242),"",Layout!L242*$J$12/Stocks!$E$4*Layout!$D242)</f>
        <v/>
      </c>
      <c r="N260" s="98" t="str">
        <f>IF(ISBLANK(Layout!M242),"",Layout!M242*$J$12/Stocks!$E$4*Layout!$D242)</f>
        <v/>
      </c>
      <c r="O260" s="98" t="str">
        <f>IF(ISBLANK(Layout!N242),"",Layout!N242*$J$12/Stocks!$E$4*Layout!$D242)</f>
        <v/>
      </c>
      <c r="P260" s="97">
        <f t="shared" si="8"/>
        <v>0</v>
      </c>
    </row>
    <row r="261" spans="1:16" x14ac:dyDescent="0.35">
      <c r="A261" s="96">
        <f t="shared" si="9"/>
        <v>241</v>
      </c>
      <c r="B261" s="95" t="str">
        <f>IF(ISBLANK(Layout!B243), "", Layout!B243)</f>
        <v/>
      </c>
      <c r="C261" s="94" t="str">
        <f>IF(ISBLANK(Layout!C243), "", Layout!C243)</f>
        <v/>
      </c>
      <c r="D261" s="93" t="str">
        <f>IF(Layout!D243 &gt;0, $J$12 - E261 - P261, "")</f>
        <v/>
      </c>
      <c r="E261" s="92">
        <f>IFERROR(Layout!D243*SUM($D$12:$D$17), "")</f>
        <v>0</v>
      </c>
      <c r="F261" s="92" t="str">
        <f>IF(ISBLANK(Layout!E243),"",Layout!E243*$J$12/Stocks!$E$3*Layout!$D243)</f>
        <v/>
      </c>
      <c r="G261" s="92" t="str">
        <f>IF(ISBLANK(Layout!F243),"",Layout!F243*$J$12/Stocks!$E$4*Layout!$D243)</f>
        <v/>
      </c>
      <c r="H261" s="92" t="str">
        <f>IF(ISBLANK(Layout!G243),"",Layout!G243*$J$12/Stocks!$E$5*Layout!$D243)</f>
        <v/>
      </c>
      <c r="I261" s="92" t="str">
        <f>IF(ISBLANK(Layout!H243),"",Layout!H243*$J$12/Stocks!$E$4*Layout!$D243)</f>
        <v/>
      </c>
      <c r="J261" s="92" t="str">
        <f>IF(ISBLANK(Layout!I243),"",Layout!I243*$J$12/Stocks!$E$4*Layout!$D243)</f>
        <v/>
      </c>
      <c r="K261" s="92" t="str">
        <f>IF(ISBLANK(Layout!J243),"",Layout!J243*$J$12/Stocks!$E$4*Layout!$D243)</f>
        <v/>
      </c>
      <c r="L261" s="92" t="str">
        <f>IF(ISBLANK(Layout!K243),"",Layout!K243*$J$12/Stocks!$E$4*Layout!$D243)</f>
        <v/>
      </c>
      <c r="M261" s="92" t="str">
        <f>IF(ISBLANK(Layout!L243),"",Layout!L243*$J$12/Stocks!$E$4*Layout!$D243)</f>
        <v/>
      </c>
      <c r="N261" s="92" t="str">
        <f>IF(ISBLANK(Layout!M243),"",Layout!M243*$J$12/Stocks!$E$4*Layout!$D243)</f>
        <v/>
      </c>
      <c r="O261" s="92" t="str">
        <f>IF(ISBLANK(Layout!N243),"",Layout!N243*$J$12/Stocks!$E$4*Layout!$D243)</f>
        <v/>
      </c>
      <c r="P261" s="91">
        <f t="shared" si="8"/>
        <v>0</v>
      </c>
    </row>
    <row r="262" spans="1:16" x14ac:dyDescent="0.35">
      <c r="A262" s="96">
        <f t="shared" si="9"/>
        <v>242</v>
      </c>
      <c r="B262" s="95" t="str">
        <f>IF(ISBLANK(Layout!B244), "", Layout!B244)</f>
        <v/>
      </c>
      <c r="C262" s="94" t="str">
        <f>IF(ISBLANK(Layout!C244), "", Layout!C244)</f>
        <v/>
      </c>
      <c r="D262" s="93" t="str">
        <f>IF(Layout!D244 &gt;0, $J$12 - E262 - P262, "")</f>
        <v/>
      </c>
      <c r="E262" s="92">
        <f>IFERROR(Layout!D244*SUM($D$12:$D$17), "")</f>
        <v>0</v>
      </c>
      <c r="F262" s="92" t="str">
        <f>IF(ISBLANK(Layout!E244),"",Layout!E244*$J$12/Stocks!$E$3*Layout!$D244)</f>
        <v/>
      </c>
      <c r="G262" s="92" t="str">
        <f>IF(ISBLANK(Layout!F244),"",Layout!F244*$J$12/Stocks!$E$4*Layout!$D244)</f>
        <v/>
      </c>
      <c r="H262" s="92" t="str">
        <f>IF(ISBLANK(Layout!G244),"",Layout!G244*$J$12/Stocks!$E$5*Layout!$D244)</f>
        <v/>
      </c>
      <c r="I262" s="92" t="str">
        <f>IF(ISBLANK(Layout!H244),"",Layout!H244*$J$12/Stocks!$E$4*Layout!$D244)</f>
        <v/>
      </c>
      <c r="J262" s="92" t="str">
        <f>IF(ISBLANK(Layout!I244),"",Layout!I244*$J$12/Stocks!$E$4*Layout!$D244)</f>
        <v/>
      </c>
      <c r="K262" s="92" t="str">
        <f>IF(ISBLANK(Layout!J244),"",Layout!J244*$J$12/Stocks!$E$4*Layout!$D244)</f>
        <v/>
      </c>
      <c r="L262" s="92" t="str">
        <f>IF(ISBLANK(Layout!K244),"",Layout!K244*$J$12/Stocks!$E$4*Layout!$D244)</f>
        <v/>
      </c>
      <c r="M262" s="92" t="str">
        <f>IF(ISBLANK(Layout!L244),"",Layout!L244*$J$12/Stocks!$E$4*Layout!$D244)</f>
        <v/>
      </c>
      <c r="N262" s="92" t="str">
        <f>IF(ISBLANK(Layout!M244),"",Layout!M244*$J$12/Stocks!$E$4*Layout!$D244)</f>
        <v/>
      </c>
      <c r="O262" s="92" t="str">
        <f>IF(ISBLANK(Layout!N244),"",Layout!N244*$J$12/Stocks!$E$4*Layout!$D244)</f>
        <v/>
      </c>
      <c r="P262" s="91">
        <f t="shared" si="8"/>
        <v>0</v>
      </c>
    </row>
    <row r="263" spans="1:16" x14ac:dyDescent="0.35">
      <c r="A263" s="96">
        <f t="shared" si="9"/>
        <v>243</v>
      </c>
      <c r="B263" s="95" t="str">
        <f>IF(ISBLANK(Layout!B245), "", Layout!B245)</f>
        <v/>
      </c>
      <c r="C263" s="94" t="str">
        <f>IF(ISBLANK(Layout!C245), "", Layout!C245)</f>
        <v/>
      </c>
      <c r="D263" s="93" t="str">
        <f>IF(Layout!D245 &gt;0, $J$12 - E263 - P263, "")</f>
        <v/>
      </c>
      <c r="E263" s="92">
        <f>IFERROR(Layout!D245*SUM($D$12:$D$17), "")</f>
        <v>0</v>
      </c>
      <c r="F263" s="92" t="str">
        <f>IF(ISBLANK(Layout!E245),"",Layout!E245*$J$12/Stocks!$E$3*Layout!$D245)</f>
        <v/>
      </c>
      <c r="G263" s="92" t="str">
        <f>IF(ISBLANK(Layout!F245),"",Layout!F245*$J$12/Stocks!$E$4*Layout!$D245)</f>
        <v/>
      </c>
      <c r="H263" s="92" t="str">
        <f>IF(ISBLANK(Layout!G245),"",Layout!G245*$J$12/Stocks!$E$5*Layout!$D245)</f>
        <v/>
      </c>
      <c r="I263" s="92" t="str">
        <f>IF(ISBLANK(Layout!H245),"",Layout!H245*$J$12/Stocks!$E$4*Layout!$D245)</f>
        <v/>
      </c>
      <c r="J263" s="92" t="str">
        <f>IF(ISBLANK(Layout!I245),"",Layout!I245*$J$12/Stocks!$E$4*Layout!$D245)</f>
        <v/>
      </c>
      <c r="K263" s="92" t="str">
        <f>IF(ISBLANK(Layout!J245),"",Layout!J245*$J$12/Stocks!$E$4*Layout!$D245)</f>
        <v/>
      </c>
      <c r="L263" s="92" t="str">
        <f>IF(ISBLANK(Layout!K245),"",Layout!K245*$J$12/Stocks!$E$4*Layout!$D245)</f>
        <v/>
      </c>
      <c r="M263" s="92" t="str">
        <f>IF(ISBLANK(Layout!L245),"",Layout!L245*$J$12/Stocks!$E$4*Layout!$D245)</f>
        <v/>
      </c>
      <c r="N263" s="92" t="str">
        <f>IF(ISBLANK(Layout!M245),"",Layout!M245*$J$12/Stocks!$E$4*Layout!$D245)</f>
        <v/>
      </c>
      <c r="O263" s="92" t="str">
        <f>IF(ISBLANK(Layout!N245),"",Layout!N245*$J$12/Stocks!$E$4*Layout!$D245)</f>
        <v/>
      </c>
      <c r="P263" s="91">
        <f t="shared" si="8"/>
        <v>0</v>
      </c>
    </row>
    <row r="264" spans="1:16" x14ac:dyDescent="0.35">
      <c r="A264" s="96">
        <f t="shared" si="9"/>
        <v>244</v>
      </c>
      <c r="B264" s="95" t="str">
        <f>IF(ISBLANK(Layout!B246), "", Layout!B246)</f>
        <v/>
      </c>
      <c r="C264" s="94" t="str">
        <f>IF(ISBLANK(Layout!C246), "", Layout!C246)</f>
        <v/>
      </c>
      <c r="D264" s="93" t="str">
        <f>IF(Layout!D246 &gt;0, $J$12 - E264 - P264, "")</f>
        <v/>
      </c>
      <c r="E264" s="92">
        <f>IFERROR(Layout!D246*SUM($D$12:$D$17), "")</f>
        <v>0</v>
      </c>
      <c r="F264" s="92" t="str">
        <f>IF(ISBLANK(Layout!E246),"",Layout!E246*$J$12/Stocks!$E$3*Layout!$D246)</f>
        <v/>
      </c>
      <c r="G264" s="92" t="str">
        <f>IF(ISBLANK(Layout!F246),"",Layout!F246*$J$12/Stocks!$E$4*Layout!$D246)</f>
        <v/>
      </c>
      <c r="H264" s="92" t="str">
        <f>IF(ISBLANK(Layout!G246),"",Layout!G246*$J$12/Stocks!$E$5*Layout!$D246)</f>
        <v/>
      </c>
      <c r="I264" s="92" t="str">
        <f>IF(ISBLANK(Layout!H246),"",Layout!H246*$J$12/Stocks!$E$4*Layout!$D246)</f>
        <v/>
      </c>
      <c r="J264" s="92" t="str">
        <f>IF(ISBLANK(Layout!I246),"",Layout!I246*$J$12/Stocks!$E$4*Layout!$D246)</f>
        <v/>
      </c>
      <c r="K264" s="92" t="str">
        <f>IF(ISBLANK(Layout!J246),"",Layout!J246*$J$12/Stocks!$E$4*Layout!$D246)</f>
        <v/>
      </c>
      <c r="L264" s="92" t="str">
        <f>IF(ISBLANK(Layout!K246),"",Layout!K246*$J$12/Stocks!$E$4*Layout!$D246)</f>
        <v/>
      </c>
      <c r="M264" s="92" t="str">
        <f>IF(ISBLANK(Layout!L246),"",Layout!L246*$J$12/Stocks!$E$4*Layout!$D246)</f>
        <v/>
      </c>
      <c r="N264" s="92" t="str">
        <f>IF(ISBLANK(Layout!M246),"",Layout!M246*$J$12/Stocks!$E$4*Layout!$D246)</f>
        <v/>
      </c>
      <c r="O264" s="92" t="str">
        <f>IF(ISBLANK(Layout!N246),"",Layout!N246*$J$12/Stocks!$E$4*Layout!$D246)</f>
        <v/>
      </c>
      <c r="P264" s="91">
        <f t="shared" si="8"/>
        <v>0</v>
      </c>
    </row>
    <row r="265" spans="1:16" x14ac:dyDescent="0.35">
      <c r="A265" s="96">
        <f t="shared" si="9"/>
        <v>245</v>
      </c>
      <c r="B265" s="95" t="str">
        <f>IF(ISBLANK(Layout!B247), "", Layout!B247)</f>
        <v/>
      </c>
      <c r="C265" s="94" t="str">
        <f>IF(ISBLANK(Layout!C247), "", Layout!C247)</f>
        <v/>
      </c>
      <c r="D265" s="93" t="str">
        <f>IF(Layout!D247 &gt;0, $J$12 - E265 - P265, "")</f>
        <v/>
      </c>
      <c r="E265" s="92">
        <f>IFERROR(Layout!D247*SUM($D$12:$D$17), "")</f>
        <v>0</v>
      </c>
      <c r="F265" s="92" t="str">
        <f>IF(ISBLANK(Layout!E247),"",Layout!E247*$J$12/Stocks!$E$3*Layout!$D247)</f>
        <v/>
      </c>
      <c r="G265" s="92" t="str">
        <f>IF(ISBLANK(Layout!F247),"",Layout!F247*$J$12/Stocks!$E$4*Layout!$D247)</f>
        <v/>
      </c>
      <c r="H265" s="92" t="str">
        <f>IF(ISBLANK(Layout!G247),"",Layout!G247*$J$12/Stocks!$E$5*Layout!$D247)</f>
        <v/>
      </c>
      <c r="I265" s="92" t="str">
        <f>IF(ISBLANK(Layout!H247),"",Layout!H247*$J$12/Stocks!$E$4*Layout!$D247)</f>
        <v/>
      </c>
      <c r="J265" s="92" t="str">
        <f>IF(ISBLANK(Layout!I247),"",Layout!I247*$J$12/Stocks!$E$4*Layout!$D247)</f>
        <v/>
      </c>
      <c r="K265" s="92" t="str">
        <f>IF(ISBLANK(Layout!J247),"",Layout!J247*$J$12/Stocks!$E$4*Layout!$D247)</f>
        <v/>
      </c>
      <c r="L265" s="92" t="str">
        <f>IF(ISBLANK(Layout!K247),"",Layout!K247*$J$12/Stocks!$E$4*Layout!$D247)</f>
        <v/>
      </c>
      <c r="M265" s="92" t="str">
        <f>IF(ISBLANK(Layout!L247),"",Layout!L247*$J$12/Stocks!$E$4*Layout!$D247)</f>
        <v/>
      </c>
      <c r="N265" s="92" t="str">
        <f>IF(ISBLANK(Layout!M247),"",Layout!M247*$J$12/Stocks!$E$4*Layout!$D247)</f>
        <v/>
      </c>
      <c r="O265" s="92" t="str">
        <f>IF(ISBLANK(Layout!N247),"",Layout!N247*$J$12/Stocks!$E$4*Layout!$D247)</f>
        <v/>
      </c>
      <c r="P265" s="91">
        <f t="shared" si="8"/>
        <v>0</v>
      </c>
    </row>
    <row r="266" spans="1:16" x14ac:dyDescent="0.35">
      <c r="A266" s="96">
        <f t="shared" si="9"/>
        <v>246</v>
      </c>
      <c r="B266" s="95" t="str">
        <f>IF(ISBLANK(Layout!B248), "", Layout!B248)</f>
        <v/>
      </c>
      <c r="C266" s="94" t="str">
        <f>IF(ISBLANK(Layout!C248), "", Layout!C248)</f>
        <v/>
      </c>
      <c r="D266" s="93" t="str">
        <f>IF(Layout!D248 &gt;0, $J$12 - E266 - P266, "")</f>
        <v/>
      </c>
      <c r="E266" s="92">
        <f>IFERROR(Layout!D248*SUM($D$12:$D$17), "")</f>
        <v>0</v>
      </c>
      <c r="F266" s="92" t="str">
        <f>IF(ISBLANK(Layout!E248),"",Layout!E248*$J$12/Stocks!$E$3*Layout!$D248)</f>
        <v/>
      </c>
      <c r="G266" s="92" t="str">
        <f>IF(ISBLANK(Layout!F248),"",Layout!F248*$J$12/Stocks!$E$4*Layout!$D248)</f>
        <v/>
      </c>
      <c r="H266" s="92" t="str">
        <f>IF(ISBLANK(Layout!G248),"",Layout!G248*$J$12/Stocks!$E$5*Layout!$D248)</f>
        <v/>
      </c>
      <c r="I266" s="92" t="str">
        <f>IF(ISBLANK(Layout!H248),"",Layout!H248*$J$12/Stocks!$E$4*Layout!$D248)</f>
        <v/>
      </c>
      <c r="J266" s="92" t="str">
        <f>IF(ISBLANK(Layout!I248),"",Layout!I248*$J$12/Stocks!$E$4*Layout!$D248)</f>
        <v/>
      </c>
      <c r="K266" s="92" t="str">
        <f>IF(ISBLANK(Layout!J248),"",Layout!J248*$J$12/Stocks!$E$4*Layout!$D248)</f>
        <v/>
      </c>
      <c r="L266" s="92" t="str">
        <f>IF(ISBLANK(Layout!K248),"",Layout!K248*$J$12/Stocks!$E$4*Layout!$D248)</f>
        <v/>
      </c>
      <c r="M266" s="92" t="str">
        <f>IF(ISBLANK(Layout!L248),"",Layout!L248*$J$12/Stocks!$E$4*Layout!$D248)</f>
        <v/>
      </c>
      <c r="N266" s="92" t="str">
        <f>IF(ISBLANK(Layout!M248),"",Layout!M248*$J$12/Stocks!$E$4*Layout!$D248)</f>
        <v/>
      </c>
      <c r="O266" s="92" t="str">
        <f>IF(ISBLANK(Layout!N248),"",Layout!N248*$J$12/Stocks!$E$4*Layout!$D248)</f>
        <v/>
      </c>
      <c r="P266" s="91">
        <f t="shared" si="8"/>
        <v>0</v>
      </c>
    </row>
    <row r="267" spans="1:16" x14ac:dyDescent="0.35">
      <c r="A267" s="90">
        <f t="shared" si="9"/>
        <v>247</v>
      </c>
      <c r="B267" s="89" t="str">
        <f>IF(ISBLANK(Layout!B249), "", Layout!B249)</f>
        <v/>
      </c>
      <c r="C267" s="88" t="str">
        <f>IF(ISBLANK(Layout!C249), "", Layout!C249)</f>
        <v/>
      </c>
      <c r="D267" s="87" t="str">
        <f>IF(Layout!D249 &gt;0, $J$12 - E267 - P267, "")</f>
        <v/>
      </c>
      <c r="E267" s="86">
        <f>IFERROR(Layout!D249*SUM($D$12:$D$17), "")</f>
        <v>0</v>
      </c>
      <c r="F267" s="86" t="str">
        <f>IF(ISBLANK(Layout!E249),"",Layout!E249*$J$12/Stocks!$E$3*Layout!$D249)</f>
        <v/>
      </c>
      <c r="G267" s="86" t="str">
        <f>IF(ISBLANK(Layout!F249),"",Layout!F249*$J$12/Stocks!$E$4*Layout!$D249)</f>
        <v/>
      </c>
      <c r="H267" s="86" t="str">
        <f>IF(ISBLANK(Layout!G249),"",Layout!G249*$J$12/Stocks!$E$5*Layout!$D249)</f>
        <v/>
      </c>
      <c r="I267" s="86" t="str">
        <f>IF(ISBLANK(Layout!H249),"",Layout!H249*$J$12/Stocks!$E$4*Layout!$D249)</f>
        <v/>
      </c>
      <c r="J267" s="86" t="str">
        <f>IF(ISBLANK(Layout!I249),"",Layout!I249*$J$12/Stocks!$E$4*Layout!$D249)</f>
        <v/>
      </c>
      <c r="K267" s="86" t="str">
        <f>IF(ISBLANK(Layout!J249),"",Layout!J249*$J$12/Stocks!$E$4*Layout!$D249)</f>
        <v/>
      </c>
      <c r="L267" s="86" t="str">
        <f>IF(ISBLANK(Layout!K249),"",Layout!K249*$J$12/Stocks!$E$4*Layout!$D249)</f>
        <v/>
      </c>
      <c r="M267" s="86" t="str">
        <f>IF(ISBLANK(Layout!L249),"",Layout!L249*$J$12/Stocks!$E$4*Layout!$D249)</f>
        <v/>
      </c>
      <c r="N267" s="86" t="str">
        <f>IF(ISBLANK(Layout!M249),"",Layout!M249*$J$12/Stocks!$E$4*Layout!$D249)</f>
        <v/>
      </c>
      <c r="O267" s="86" t="str">
        <f>IF(ISBLANK(Layout!N249),"",Layout!N249*$J$12/Stocks!$E$4*Layout!$D249)</f>
        <v/>
      </c>
      <c r="P267" s="85">
        <f t="shared" si="8"/>
        <v>0</v>
      </c>
    </row>
    <row r="268" spans="1:16" x14ac:dyDescent="0.35">
      <c r="A268" s="103">
        <f t="shared" si="9"/>
        <v>248</v>
      </c>
      <c r="B268" s="102" t="str">
        <f>IF(ISBLANK(Layout!B250), "", Layout!B250)</f>
        <v/>
      </c>
      <c r="C268" s="101" t="str">
        <f>IF(ISBLANK(Layout!C250), "", Layout!C250)</f>
        <v/>
      </c>
      <c r="D268" s="100" t="str">
        <f>IF(Layout!D250 &gt;0, $J$12 - E268 - P268, "")</f>
        <v/>
      </c>
      <c r="E268" s="99">
        <f>IFERROR(Layout!D250*SUM($D$12:$D$17), "")</f>
        <v>0</v>
      </c>
      <c r="F268" s="98" t="str">
        <f>IF(ISBLANK(Layout!E250),"",Layout!E250*$J$12/Stocks!$E$3*Layout!$D250)</f>
        <v/>
      </c>
      <c r="G268" s="98" t="str">
        <f>IF(ISBLANK(Layout!F250),"",Layout!F250*$J$12/Stocks!$E$4*Layout!$D250)</f>
        <v/>
      </c>
      <c r="H268" s="98" t="str">
        <f>IF(ISBLANK(Layout!G250),"",Layout!G250*$J$12/Stocks!$E$5*Layout!$D250)</f>
        <v/>
      </c>
      <c r="I268" s="98" t="str">
        <f>IF(ISBLANK(Layout!H250),"",Layout!H250*$J$12/Stocks!$E$4*Layout!$D250)</f>
        <v/>
      </c>
      <c r="J268" s="98" t="str">
        <f>IF(ISBLANK(Layout!I250),"",Layout!I250*$J$12/Stocks!$E$4*Layout!$D250)</f>
        <v/>
      </c>
      <c r="K268" s="98" t="str">
        <f>IF(ISBLANK(Layout!J250),"",Layout!J250*$J$12/Stocks!$E$4*Layout!$D250)</f>
        <v/>
      </c>
      <c r="L268" s="98" t="str">
        <f>IF(ISBLANK(Layout!K250),"",Layout!K250*$J$12/Stocks!$E$4*Layout!$D250)</f>
        <v/>
      </c>
      <c r="M268" s="98" t="str">
        <f>IF(ISBLANK(Layout!L250),"",Layout!L250*$J$12/Stocks!$E$4*Layout!$D250)</f>
        <v/>
      </c>
      <c r="N268" s="98" t="str">
        <f>IF(ISBLANK(Layout!M250),"",Layout!M250*$J$12/Stocks!$E$4*Layout!$D250)</f>
        <v/>
      </c>
      <c r="O268" s="98" t="str">
        <f>IF(ISBLANK(Layout!N250),"",Layout!N250*$J$12/Stocks!$E$4*Layout!$D250)</f>
        <v/>
      </c>
      <c r="P268" s="97">
        <f t="shared" si="8"/>
        <v>0</v>
      </c>
    </row>
    <row r="269" spans="1:16" x14ac:dyDescent="0.35">
      <c r="A269" s="96">
        <f t="shared" si="9"/>
        <v>249</v>
      </c>
      <c r="B269" s="95" t="str">
        <f>IF(ISBLANK(Layout!B251), "", Layout!B251)</f>
        <v/>
      </c>
      <c r="C269" s="94" t="str">
        <f>IF(ISBLANK(Layout!C251), "", Layout!C251)</f>
        <v/>
      </c>
      <c r="D269" s="93" t="str">
        <f>IF(Layout!D251 &gt;0, $J$12 - E269 - P269, "")</f>
        <v/>
      </c>
      <c r="E269" s="92">
        <f>IFERROR(Layout!D251*SUM($D$12:$D$17), "")</f>
        <v>0</v>
      </c>
      <c r="F269" s="92" t="str">
        <f>IF(ISBLANK(Layout!E251),"",Layout!E251*$J$12/Stocks!$E$3*Layout!$D251)</f>
        <v/>
      </c>
      <c r="G269" s="92" t="str">
        <f>IF(ISBLANK(Layout!F251),"",Layout!F251*$J$12/Stocks!$E$4*Layout!$D251)</f>
        <v/>
      </c>
      <c r="H269" s="92" t="str">
        <f>IF(ISBLANK(Layout!G251),"",Layout!G251*$J$12/Stocks!$E$5*Layout!$D251)</f>
        <v/>
      </c>
      <c r="I269" s="92" t="str">
        <f>IF(ISBLANK(Layout!H251),"",Layout!H251*$J$12/Stocks!$E$4*Layout!$D251)</f>
        <v/>
      </c>
      <c r="J269" s="92" t="str">
        <f>IF(ISBLANK(Layout!I251),"",Layout!I251*$J$12/Stocks!$E$4*Layout!$D251)</f>
        <v/>
      </c>
      <c r="K269" s="92" t="str">
        <f>IF(ISBLANK(Layout!J251),"",Layout!J251*$J$12/Stocks!$E$4*Layout!$D251)</f>
        <v/>
      </c>
      <c r="L269" s="92" t="str">
        <f>IF(ISBLANK(Layout!K251),"",Layout!K251*$J$12/Stocks!$E$4*Layout!$D251)</f>
        <v/>
      </c>
      <c r="M269" s="92" t="str">
        <f>IF(ISBLANK(Layout!L251),"",Layout!L251*$J$12/Stocks!$E$4*Layout!$D251)</f>
        <v/>
      </c>
      <c r="N269" s="92" t="str">
        <f>IF(ISBLANK(Layout!M251),"",Layout!M251*$J$12/Stocks!$E$4*Layout!$D251)</f>
        <v/>
      </c>
      <c r="O269" s="92" t="str">
        <f>IF(ISBLANK(Layout!N251),"",Layout!N251*$J$12/Stocks!$E$4*Layout!$D251)</f>
        <v/>
      </c>
      <c r="P269" s="91">
        <f t="shared" si="8"/>
        <v>0</v>
      </c>
    </row>
    <row r="270" spans="1:16" x14ac:dyDescent="0.35">
      <c r="A270" s="96">
        <f t="shared" si="9"/>
        <v>250</v>
      </c>
      <c r="B270" s="95" t="str">
        <f>IF(ISBLANK(Layout!B252), "", Layout!B252)</f>
        <v/>
      </c>
      <c r="C270" s="94" t="str">
        <f>IF(ISBLANK(Layout!C252), "", Layout!C252)</f>
        <v/>
      </c>
      <c r="D270" s="93" t="str">
        <f>IF(Layout!D252 &gt;0, $J$12 - E270 - P270, "")</f>
        <v/>
      </c>
      <c r="E270" s="92">
        <f>IFERROR(Layout!D252*SUM($D$12:$D$17), "")</f>
        <v>0</v>
      </c>
      <c r="F270" s="92" t="str">
        <f>IF(ISBLANK(Layout!E252),"",Layout!E252*$J$12/Stocks!$E$3*Layout!$D252)</f>
        <v/>
      </c>
      <c r="G270" s="92" t="str">
        <f>IF(ISBLANK(Layout!F252),"",Layout!F252*$J$12/Stocks!$E$4*Layout!$D252)</f>
        <v/>
      </c>
      <c r="H270" s="92" t="str">
        <f>IF(ISBLANK(Layout!G252),"",Layout!G252*$J$12/Stocks!$E$5*Layout!$D252)</f>
        <v/>
      </c>
      <c r="I270" s="92" t="str">
        <f>IF(ISBLANK(Layout!H252),"",Layout!H252*$J$12/Stocks!$E$4*Layout!$D252)</f>
        <v/>
      </c>
      <c r="J270" s="92" t="str">
        <f>IF(ISBLANK(Layout!I252),"",Layout!I252*$J$12/Stocks!$E$4*Layout!$D252)</f>
        <v/>
      </c>
      <c r="K270" s="92" t="str">
        <f>IF(ISBLANK(Layout!J252),"",Layout!J252*$J$12/Stocks!$E$4*Layout!$D252)</f>
        <v/>
      </c>
      <c r="L270" s="92" t="str">
        <f>IF(ISBLANK(Layout!K252),"",Layout!K252*$J$12/Stocks!$E$4*Layout!$D252)</f>
        <v/>
      </c>
      <c r="M270" s="92" t="str">
        <f>IF(ISBLANK(Layout!L252),"",Layout!L252*$J$12/Stocks!$E$4*Layout!$D252)</f>
        <v/>
      </c>
      <c r="N270" s="92" t="str">
        <f>IF(ISBLANK(Layout!M252),"",Layout!M252*$J$12/Stocks!$E$4*Layout!$D252)</f>
        <v/>
      </c>
      <c r="O270" s="92" t="str">
        <f>IF(ISBLANK(Layout!N252),"",Layout!N252*$J$12/Stocks!$E$4*Layout!$D252)</f>
        <v/>
      </c>
      <c r="P270" s="91">
        <f t="shared" si="8"/>
        <v>0</v>
      </c>
    </row>
    <row r="271" spans="1:16" x14ac:dyDescent="0.35">
      <c r="A271" s="96">
        <f t="shared" si="9"/>
        <v>251</v>
      </c>
      <c r="B271" s="95" t="str">
        <f>IF(ISBLANK(Layout!B253), "", Layout!B253)</f>
        <v/>
      </c>
      <c r="C271" s="94" t="str">
        <f>IF(ISBLANK(Layout!C253), "", Layout!C253)</f>
        <v/>
      </c>
      <c r="D271" s="93" t="str">
        <f>IF(Layout!D253 &gt;0, $J$12 - E271 - P271, "")</f>
        <v/>
      </c>
      <c r="E271" s="92">
        <f>IFERROR(Layout!D253*SUM($D$12:$D$17), "")</f>
        <v>0</v>
      </c>
      <c r="F271" s="92" t="str">
        <f>IF(ISBLANK(Layout!E253),"",Layout!E253*$J$12/Stocks!$E$3*Layout!$D253)</f>
        <v/>
      </c>
      <c r="G271" s="92" t="str">
        <f>IF(ISBLANK(Layout!F253),"",Layout!F253*$J$12/Stocks!$E$4*Layout!$D253)</f>
        <v/>
      </c>
      <c r="H271" s="92" t="str">
        <f>IF(ISBLANK(Layout!G253),"",Layout!G253*$J$12/Stocks!$E$5*Layout!$D253)</f>
        <v/>
      </c>
      <c r="I271" s="92" t="str">
        <f>IF(ISBLANK(Layout!H253),"",Layout!H253*$J$12/Stocks!$E$4*Layout!$D253)</f>
        <v/>
      </c>
      <c r="J271" s="92" t="str">
        <f>IF(ISBLANK(Layout!I253),"",Layout!I253*$J$12/Stocks!$E$4*Layout!$D253)</f>
        <v/>
      </c>
      <c r="K271" s="92" t="str">
        <f>IF(ISBLANK(Layout!J253),"",Layout!J253*$J$12/Stocks!$E$4*Layout!$D253)</f>
        <v/>
      </c>
      <c r="L271" s="92" t="str">
        <f>IF(ISBLANK(Layout!K253),"",Layout!K253*$J$12/Stocks!$E$4*Layout!$D253)</f>
        <v/>
      </c>
      <c r="M271" s="92" t="str">
        <f>IF(ISBLANK(Layout!L253),"",Layout!L253*$J$12/Stocks!$E$4*Layout!$D253)</f>
        <v/>
      </c>
      <c r="N271" s="92" t="str">
        <f>IF(ISBLANK(Layout!M253),"",Layout!M253*$J$12/Stocks!$E$4*Layout!$D253)</f>
        <v/>
      </c>
      <c r="O271" s="92" t="str">
        <f>IF(ISBLANK(Layout!N253),"",Layout!N253*$J$12/Stocks!$E$4*Layout!$D253)</f>
        <v/>
      </c>
      <c r="P271" s="91">
        <f t="shared" si="8"/>
        <v>0</v>
      </c>
    </row>
    <row r="272" spans="1:16" x14ac:dyDescent="0.35">
      <c r="A272" s="96">
        <f t="shared" si="9"/>
        <v>252</v>
      </c>
      <c r="B272" s="95" t="str">
        <f>IF(ISBLANK(Layout!B254), "", Layout!B254)</f>
        <v/>
      </c>
      <c r="C272" s="94" t="str">
        <f>IF(ISBLANK(Layout!C254), "", Layout!C254)</f>
        <v/>
      </c>
      <c r="D272" s="93" t="str">
        <f>IF(Layout!D254 &gt;0, $J$12 - E272 - P272, "")</f>
        <v/>
      </c>
      <c r="E272" s="92">
        <f>IFERROR(Layout!D254*SUM($D$12:$D$17), "")</f>
        <v>0</v>
      </c>
      <c r="F272" s="92" t="str">
        <f>IF(ISBLANK(Layout!E254),"",Layout!E254*$J$12/Stocks!$E$3*Layout!$D254)</f>
        <v/>
      </c>
      <c r="G272" s="92" t="str">
        <f>IF(ISBLANK(Layout!F254),"",Layout!F254*$J$12/Stocks!$E$4*Layout!$D254)</f>
        <v/>
      </c>
      <c r="H272" s="92" t="str">
        <f>IF(ISBLANK(Layout!G254),"",Layout!G254*$J$12/Stocks!$E$5*Layout!$D254)</f>
        <v/>
      </c>
      <c r="I272" s="92" t="str">
        <f>IF(ISBLANK(Layout!H254),"",Layout!H254*$J$12/Stocks!$E$4*Layout!$D254)</f>
        <v/>
      </c>
      <c r="J272" s="92" t="str">
        <f>IF(ISBLANK(Layout!I254),"",Layout!I254*$J$12/Stocks!$E$4*Layout!$D254)</f>
        <v/>
      </c>
      <c r="K272" s="92" t="str">
        <f>IF(ISBLANK(Layout!J254),"",Layout!J254*$J$12/Stocks!$E$4*Layout!$D254)</f>
        <v/>
      </c>
      <c r="L272" s="92" t="str">
        <f>IF(ISBLANK(Layout!K254),"",Layout!K254*$J$12/Stocks!$E$4*Layout!$D254)</f>
        <v/>
      </c>
      <c r="M272" s="92" t="str">
        <f>IF(ISBLANK(Layout!L254),"",Layout!L254*$J$12/Stocks!$E$4*Layout!$D254)</f>
        <v/>
      </c>
      <c r="N272" s="92" t="str">
        <f>IF(ISBLANK(Layout!M254),"",Layout!M254*$J$12/Stocks!$E$4*Layout!$D254)</f>
        <v/>
      </c>
      <c r="O272" s="92" t="str">
        <f>IF(ISBLANK(Layout!N254),"",Layout!N254*$J$12/Stocks!$E$4*Layout!$D254)</f>
        <v/>
      </c>
      <c r="P272" s="91">
        <f t="shared" si="8"/>
        <v>0</v>
      </c>
    </row>
    <row r="273" spans="1:16" x14ac:dyDescent="0.35">
      <c r="A273" s="96">
        <f t="shared" si="9"/>
        <v>253</v>
      </c>
      <c r="B273" s="95" t="str">
        <f>IF(ISBLANK(Layout!B255), "", Layout!B255)</f>
        <v/>
      </c>
      <c r="C273" s="94" t="str">
        <f>IF(ISBLANK(Layout!C255), "", Layout!C255)</f>
        <v/>
      </c>
      <c r="D273" s="93" t="str">
        <f>IF(Layout!D255 &gt;0, $J$12 - E273 - P273, "")</f>
        <v/>
      </c>
      <c r="E273" s="92">
        <f>IFERROR(Layout!D255*SUM($D$12:$D$17), "")</f>
        <v>0</v>
      </c>
      <c r="F273" s="92" t="str">
        <f>IF(ISBLANK(Layout!E255),"",Layout!E255*$J$12/Stocks!$E$3*Layout!$D255)</f>
        <v/>
      </c>
      <c r="G273" s="92" t="str">
        <f>IF(ISBLANK(Layout!F255),"",Layout!F255*$J$12/Stocks!$E$4*Layout!$D255)</f>
        <v/>
      </c>
      <c r="H273" s="92" t="str">
        <f>IF(ISBLANK(Layout!G255),"",Layout!G255*$J$12/Stocks!$E$5*Layout!$D255)</f>
        <v/>
      </c>
      <c r="I273" s="92" t="str">
        <f>IF(ISBLANK(Layout!H255),"",Layout!H255*$J$12/Stocks!$E$4*Layout!$D255)</f>
        <v/>
      </c>
      <c r="J273" s="92" t="str">
        <f>IF(ISBLANK(Layout!I255),"",Layout!I255*$J$12/Stocks!$E$4*Layout!$D255)</f>
        <v/>
      </c>
      <c r="K273" s="92" t="str">
        <f>IF(ISBLANK(Layout!J255),"",Layout!J255*$J$12/Stocks!$E$4*Layout!$D255)</f>
        <v/>
      </c>
      <c r="L273" s="92" t="str">
        <f>IF(ISBLANK(Layout!K255),"",Layout!K255*$J$12/Stocks!$E$4*Layout!$D255)</f>
        <v/>
      </c>
      <c r="M273" s="92" t="str">
        <f>IF(ISBLANK(Layout!L255),"",Layout!L255*$J$12/Stocks!$E$4*Layout!$D255)</f>
        <v/>
      </c>
      <c r="N273" s="92" t="str">
        <f>IF(ISBLANK(Layout!M255),"",Layout!M255*$J$12/Stocks!$E$4*Layout!$D255)</f>
        <v/>
      </c>
      <c r="O273" s="92" t="str">
        <f>IF(ISBLANK(Layout!N255),"",Layout!N255*$J$12/Stocks!$E$4*Layout!$D255)</f>
        <v/>
      </c>
      <c r="P273" s="91">
        <f t="shared" si="8"/>
        <v>0</v>
      </c>
    </row>
    <row r="274" spans="1:16" x14ac:dyDescent="0.35">
      <c r="A274" s="96">
        <f t="shared" si="9"/>
        <v>254</v>
      </c>
      <c r="B274" s="95" t="str">
        <f>IF(ISBLANK(Layout!B256), "", Layout!B256)</f>
        <v/>
      </c>
      <c r="C274" s="94" t="str">
        <f>IF(ISBLANK(Layout!C256), "", Layout!C256)</f>
        <v/>
      </c>
      <c r="D274" s="93" t="str">
        <f>IF(Layout!D256 &gt;0, $J$12 - E274 - P274, "")</f>
        <v/>
      </c>
      <c r="E274" s="92">
        <f>IFERROR(Layout!D256*SUM($D$12:$D$17), "")</f>
        <v>0</v>
      </c>
      <c r="F274" s="92" t="str">
        <f>IF(ISBLANK(Layout!E256),"",Layout!E256*$J$12/Stocks!$E$3*Layout!$D256)</f>
        <v/>
      </c>
      <c r="G274" s="92" t="str">
        <f>IF(ISBLANK(Layout!F256),"",Layout!F256*$J$12/Stocks!$E$4*Layout!$D256)</f>
        <v/>
      </c>
      <c r="H274" s="92" t="str">
        <f>IF(ISBLANK(Layout!G256),"",Layout!G256*$J$12/Stocks!$E$5*Layout!$D256)</f>
        <v/>
      </c>
      <c r="I274" s="92" t="str">
        <f>IF(ISBLANK(Layout!H256),"",Layout!H256*$J$12/Stocks!$E$4*Layout!$D256)</f>
        <v/>
      </c>
      <c r="J274" s="92" t="str">
        <f>IF(ISBLANK(Layout!I256),"",Layout!I256*$J$12/Stocks!$E$4*Layout!$D256)</f>
        <v/>
      </c>
      <c r="K274" s="92" t="str">
        <f>IF(ISBLANK(Layout!J256),"",Layout!J256*$J$12/Stocks!$E$4*Layout!$D256)</f>
        <v/>
      </c>
      <c r="L274" s="92" t="str">
        <f>IF(ISBLANK(Layout!K256),"",Layout!K256*$J$12/Stocks!$E$4*Layout!$D256)</f>
        <v/>
      </c>
      <c r="M274" s="92" t="str">
        <f>IF(ISBLANK(Layout!L256),"",Layout!L256*$J$12/Stocks!$E$4*Layout!$D256)</f>
        <v/>
      </c>
      <c r="N274" s="92" t="str">
        <f>IF(ISBLANK(Layout!M256),"",Layout!M256*$J$12/Stocks!$E$4*Layout!$D256)</f>
        <v/>
      </c>
      <c r="O274" s="92" t="str">
        <f>IF(ISBLANK(Layout!N256),"",Layout!N256*$J$12/Stocks!$E$4*Layout!$D256)</f>
        <v/>
      </c>
      <c r="P274" s="91">
        <f t="shared" si="8"/>
        <v>0</v>
      </c>
    </row>
    <row r="275" spans="1:16" x14ac:dyDescent="0.35">
      <c r="A275" s="90">
        <f t="shared" si="9"/>
        <v>255</v>
      </c>
      <c r="B275" s="89" t="str">
        <f>IF(ISBLANK(Layout!B257), "", Layout!B257)</f>
        <v/>
      </c>
      <c r="C275" s="88" t="str">
        <f>IF(ISBLANK(Layout!C257), "", Layout!C257)</f>
        <v/>
      </c>
      <c r="D275" s="87" t="str">
        <f>IF(Layout!D257 &gt;0, $J$12 - E275 - P275, "")</f>
        <v/>
      </c>
      <c r="E275" s="86">
        <f>IFERROR(Layout!D257*SUM($D$12:$D$17), "")</f>
        <v>0</v>
      </c>
      <c r="F275" s="86" t="str">
        <f>IF(ISBLANK(Layout!E257),"",Layout!E257*$J$12/Stocks!$E$3*Layout!$D257)</f>
        <v/>
      </c>
      <c r="G275" s="86" t="str">
        <f>IF(ISBLANK(Layout!F257),"",Layout!F257*$J$12/Stocks!$E$4*Layout!$D257)</f>
        <v/>
      </c>
      <c r="H275" s="86" t="str">
        <f>IF(ISBLANK(Layout!G257),"",Layout!G257*$J$12/Stocks!$E$5*Layout!$D257)</f>
        <v/>
      </c>
      <c r="I275" s="86" t="str">
        <f>IF(ISBLANK(Layout!H257),"",Layout!H257*$J$12/Stocks!$E$4*Layout!$D257)</f>
        <v/>
      </c>
      <c r="J275" s="86" t="str">
        <f>IF(ISBLANK(Layout!I257),"",Layout!I257*$J$12/Stocks!$E$4*Layout!$D257)</f>
        <v/>
      </c>
      <c r="K275" s="86" t="str">
        <f>IF(ISBLANK(Layout!J257),"",Layout!J257*$J$12/Stocks!$E$4*Layout!$D257)</f>
        <v/>
      </c>
      <c r="L275" s="86" t="str">
        <f>IF(ISBLANK(Layout!K257),"",Layout!K257*$J$12/Stocks!$E$4*Layout!$D257)</f>
        <v/>
      </c>
      <c r="M275" s="86" t="str">
        <f>IF(ISBLANK(Layout!L257),"",Layout!L257*$J$12/Stocks!$E$4*Layout!$D257)</f>
        <v/>
      </c>
      <c r="N275" s="86" t="str">
        <f>IF(ISBLANK(Layout!M257),"",Layout!M257*$J$12/Stocks!$E$4*Layout!$D257)</f>
        <v/>
      </c>
      <c r="O275" s="86" t="str">
        <f>IF(ISBLANK(Layout!N257),"",Layout!N257*$J$12/Stocks!$E$4*Layout!$D257)</f>
        <v/>
      </c>
      <c r="P275" s="85">
        <f t="shared" si="8"/>
        <v>0</v>
      </c>
    </row>
    <row r="276" spans="1:16" x14ac:dyDescent="0.35">
      <c r="A276" s="103">
        <f t="shared" si="9"/>
        <v>256</v>
      </c>
      <c r="B276" s="102" t="str">
        <f>IF(ISBLANK(Layout!B258), "", Layout!B258)</f>
        <v/>
      </c>
      <c r="C276" s="101" t="str">
        <f>IF(ISBLANK(Layout!C258), "", Layout!C258)</f>
        <v/>
      </c>
      <c r="D276" s="100" t="str">
        <f>IF(Layout!D258 &gt;0, $J$12 - E276 - P276, "")</f>
        <v/>
      </c>
      <c r="E276" s="99">
        <f>IFERROR(Layout!D258*SUM($D$12:$D$17), "")</f>
        <v>0</v>
      </c>
      <c r="F276" s="98" t="str">
        <f>IF(ISBLANK(Layout!E258),"",Layout!E258*$J$12/Stocks!$E$3*Layout!$D258)</f>
        <v/>
      </c>
      <c r="G276" s="98" t="str">
        <f>IF(ISBLANK(Layout!F258),"",Layout!F258*$J$12/Stocks!$E$4*Layout!$D258)</f>
        <v/>
      </c>
      <c r="H276" s="98" t="str">
        <f>IF(ISBLANK(Layout!G258),"",Layout!G258*$J$12/Stocks!$E$5*Layout!$D258)</f>
        <v/>
      </c>
      <c r="I276" s="98" t="str">
        <f>IF(ISBLANK(Layout!H258),"",Layout!H258*$J$12/Stocks!$E$4*Layout!$D258)</f>
        <v/>
      </c>
      <c r="J276" s="98" t="str">
        <f>IF(ISBLANK(Layout!I258),"",Layout!I258*$J$12/Stocks!$E$4*Layout!$D258)</f>
        <v/>
      </c>
      <c r="K276" s="98" t="str">
        <f>IF(ISBLANK(Layout!J258),"",Layout!J258*$J$12/Stocks!$E$4*Layout!$D258)</f>
        <v/>
      </c>
      <c r="L276" s="98" t="str">
        <f>IF(ISBLANK(Layout!K258),"",Layout!K258*$J$12/Stocks!$E$4*Layout!$D258)</f>
        <v/>
      </c>
      <c r="M276" s="98" t="str">
        <f>IF(ISBLANK(Layout!L258),"",Layout!L258*$J$12/Stocks!$E$4*Layout!$D258)</f>
        <v/>
      </c>
      <c r="N276" s="98" t="str">
        <f>IF(ISBLANK(Layout!M258),"",Layout!M258*$J$12/Stocks!$E$4*Layout!$D258)</f>
        <v/>
      </c>
      <c r="O276" s="98" t="str">
        <f>IF(ISBLANK(Layout!N258),"",Layout!N258*$J$12/Stocks!$E$4*Layout!$D258)</f>
        <v/>
      </c>
      <c r="P276" s="97">
        <f t="shared" si="8"/>
        <v>0</v>
      </c>
    </row>
    <row r="277" spans="1:16" x14ac:dyDescent="0.35">
      <c r="A277" s="96">
        <f t="shared" si="9"/>
        <v>257</v>
      </c>
      <c r="B277" s="95" t="str">
        <f>IF(ISBLANK(Layout!B259), "", Layout!B259)</f>
        <v/>
      </c>
      <c r="C277" s="94" t="str">
        <f>IF(ISBLANK(Layout!C259), "", Layout!C259)</f>
        <v/>
      </c>
      <c r="D277" s="93" t="str">
        <f>IF(Layout!D259 &gt;0, $J$12 - E277 - P277, "")</f>
        <v/>
      </c>
      <c r="E277" s="92">
        <f>IFERROR(Layout!D259*SUM($D$12:$D$17), "")</f>
        <v>0</v>
      </c>
      <c r="F277" s="92" t="str">
        <f>IF(ISBLANK(Layout!E259),"",Layout!E259*$J$12/Stocks!$E$3*Layout!$D259)</f>
        <v/>
      </c>
      <c r="G277" s="92" t="str">
        <f>IF(ISBLANK(Layout!F259),"",Layout!F259*$J$12/Stocks!$E$4*Layout!$D259)</f>
        <v/>
      </c>
      <c r="H277" s="92" t="str">
        <f>IF(ISBLANK(Layout!G259),"",Layout!G259*$J$12/Stocks!$E$5*Layout!$D259)</f>
        <v/>
      </c>
      <c r="I277" s="92" t="str">
        <f>IF(ISBLANK(Layout!H259),"",Layout!H259*$J$12/Stocks!$E$4*Layout!$D259)</f>
        <v/>
      </c>
      <c r="J277" s="92" t="str">
        <f>IF(ISBLANK(Layout!I259),"",Layout!I259*$J$12/Stocks!$E$4*Layout!$D259)</f>
        <v/>
      </c>
      <c r="K277" s="92" t="str">
        <f>IF(ISBLANK(Layout!J259),"",Layout!J259*$J$12/Stocks!$E$4*Layout!$D259)</f>
        <v/>
      </c>
      <c r="L277" s="92" t="str">
        <f>IF(ISBLANK(Layout!K259),"",Layout!K259*$J$12/Stocks!$E$4*Layout!$D259)</f>
        <v/>
      </c>
      <c r="M277" s="92" t="str">
        <f>IF(ISBLANK(Layout!L259),"",Layout!L259*$J$12/Stocks!$E$4*Layout!$D259)</f>
        <v/>
      </c>
      <c r="N277" s="92" t="str">
        <f>IF(ISBLANK(Layout!M259),"",Layout!M259*$J$12/Stocks!$E$4*Layout!$D259)</f>
        <v/>
      </c>
      <c r="O277" s="92" t="str">
        <f>IF(ISBLANK(Layout!N259),"",Layout!N259*$J$12/Stocks!$E$4*Layout!$D259)</f>
        <v/>
      </c>
      <c r="P277" s="91">
        <f t="shared" si="8"/>
        <v>0</v>
      </c>
    </row>
    <row r="278" spans="1:16" x14ac:dyDescent="0.35">
      <c r="A278" s="96">
        <f t="shared" si="9"/>
        <v>258</v>
      </c>
      <c r="B278" s="95" t="str">
        <f>IF(ISBLANK(Layout!B260), "", Layout!B260)</f>
        <v/>
      </c>
      <c r="C278" s="94" t="str">
        <f>IF(ISBLANK(Layout!C260), "", Layout!C260)</f>
        <v/>
      </c>
      <c r="D278" s="93" t="str">
        <f>IF(Layout!D260 &gt;0, $J$12 - E278 - P278, "")</f>
        <v/>
      </c>
      <c r="E278" s="92">
        <f>IFERROR(Layout!D260*SUM($D$12:$D$17), "")</f>
        <v>0</v>
      </c>
      <c r="F278" s="92" t="str">
        <f>IF(ISBLANK(Layout!E260),"",Layout!E260*$J$12/Stocks!$E$3*Layout!$D260)</f>
        <v/>
      </c>
      <c r="G278" s="92" t="str">
        <f>IF(ISBLANK(Layout!F260),"",Layout!F260*$J$12/Stocks!$E$4*Layout!$D260)</f>
        <v/>
      </c>
      <c r="H278" s="92" t="str">
        <f>IF(ISBLANK(Layout!G260),"",Layout!G260*$J$12/Stocks!$E$5*Layout!$D260)</f>
        <v/>
      </c>
      <c r="I278" s="92" t="str">
        <f>IF(ISBLANK(Layout!H260),"",Layout!H260*$J$12/Stocks!$E$4*Layout!$D260)</f>
        <v/>
      </c>
      <c r="J278" s="92" t="str">
        <f>IF(ISBLANK(Layout!I260),"",Layout!I260*$J$12/Stocks!$E$4*Layout!$D260)</f>
        <v/>
      </c>
      <c r="K278" s="92" t="str">
        <f>IF(ISBLANK(Layout!J260),"",Layout!J260*$J$12/Stocks!$E$4*Layout!$D260)</f>
        <v/>
      </c>
      <c r="L278" s="92" t="str">
        <f>IF(ISBLANK(Layout!K260),"",Layout!K260*$J$12/Stocks!$E$4*Layout!$D260)</f>
        <v/>
      </c>
      <c r="M278" s="92" t="str">
        <f>IF(ISBLANK(Layout!L260),"",Layout!L260*$J$12/Stocks!$E$4*Layout!$D260)</f>
        <v/>
      </c>
      <c r="N278" s="92" t="str">
        <f>IF(ISBLANK(Layout!M260),"",Layout!M260*$J$12/Stocks!$E$4*Layout!$D260)</f>
        <v/>
      </c>
      <c r="O278" s="92" t="str">
        <f>IF(ISBLANK(Layout!N260),"",Layout!N260*$J$12/Stocks!$E$4*Layout!$D260)</f>
        <v/>
      </c>
      <c r="P278" s="91">
        <f t="shared" si="8"/>
        <v>0</v>
      </c>
    </row>
    <row r="279" spans="1:16" x14ac:dyDescent="0.35">
      <c r="A279" s="96">
        <f t="shared" si="9"/>
        <v>259</v>
      </c>
      <c r="B279" s="95" t="str">
        <f>IF(ISBLANK(Layout!B261), "", Layout!B261)</f>
        <v/>
      </c>
      <c r="C279" s="94" t="str">
        <f>IF(ISBLANK(Layout!C261), "", Layout!C261)</f>
        <v/>
      </c>
      <c r="D279" s="93" t="str">
        <f>IF(Layout!D261 &gt;0, $J$12 - E279 - P279, "")</f>
        <v/>
      </c>
      <c r="E279" s="92">
        <f>IFERROR(Layout!D261*SUM($D$12:$D$17), "")</f>
        <v>0</v>
      </c>
      <c r="F279" s="92" t="str">
        <f>IF(ISBLANK(Layout!E261),"",Layout!E261*$J$12/Stocks!$E$3*Layout!$D261)</f>
        <v/>
      </c>
      <c r="G279" s="92" t="str">
        <f>IF(ISBLANK(Layout!F261),"",Layout!F261*$J$12/Stocks!$E$4*Layout!$D261)</f>
        <v/>
      </c>
      <c r="H279" s="92" t="str">
        <f>IF(ISBLANK(Layout!G261),"",Layout!G261*$J$12/Stocks!$E$5*Layout!$D261)</f>
        <v/>
      </c>
      <c r="I279" s="92" t="str">
        <f>IF(ISBLANK(Layout!H261),"",Layout!H261*$J$12/Stocks!$E$4*Layout!$D261)</f>
        <v/>
      </c>
      <c r="J279" s="92" t="str">
        <f>IF(ISBLANK(Layout!I261),"",Layout!I261*$J$12/Stocks!$E$4*Layout!$D261)</f>
        <v/>
      </c>
      <c r="K279" s="92" t="str">
        <f>IF(ISBLANK(Layout!J261),"",Layout!J261*$J$12/Stocks!$E$4*Layout!$D261)</f>
        <v/>
      </c>
      <c r="L279" s="92" t="str">
        <f>IF(ISBLANK(Layout!K261),"",Layout!K261*$J$12/Stocks!$E$4*Layout!$D261)</f>
        <v/>
      </c>
      <c r="M279" s="92" t="str">
        <f>IF(ISBLANK(Layout!L261),"",Layout!L261*$J$12/Stocks!$E$4*Layout!$D261)</f>
        <v/>
      </c>
      <c r="N279" s="92" t="str">
        <f>IF(ISBLANK(Layout!M261),"",Layout!M261*$J$12/Stocks!$E$4*Layout!$D261)</f>
        <v/>
      </c>
      <c r="O279" s="92" t="str">
        <f>IF(ISBLANK(Layout!N261),"",Layout!N261*$J$12/Stocks!$E$4*Layout!$D261)</f>
        <v/>
      </c>
      <c r="P279" s="91">
        <f t="shared" si="8"/>
        <v>0</v>
      </c>
    </row>
    <row r="280" spans="1:16" x14ac:dyDescent="0.35">
      <c r="A280" s="96">
        <f t="shared" si="9"/>
        <v>260</v>
      </c>
      <c r="B280" s="95" t="str">
        <f>IF(ISBLANK(Layout!B262), "", Layout!B262)</f>
        <v/>
      </c>
      <c r="C280" s="94" t="str">
        <f>IF(ISBLANK(Layout!C262), "", Layout!C262)</f>
        <v/>
      </c>
      <c r="D280" s="93" t="str">
        <f>IF(Layout!D262 &gt;0, $J$12 - E280 - P280, "")</f>
        <v/>
      </c>
      <c r="E280" s="92">
        <f>IFERROR(Layout!D262*SUM($D$12:$D$17), "")</f>
        <v>0</v>
      </c>
      <c r="F280" s="92" t="str">
        <f>IF(ISBLANK(Layout!E262),"",Layout!E262*$J$12/Stocks!$E$3*Layout!$D262)</f>
        <v/>
      </c>
      <c r="G280" s="92" t="str">
        <f>IF(ISBLANK(Layout!F262),"",Layout!F262*$J$12/Stocks!$E$4*Layout!$D262)</f>
        <v/>
      </c>
      <c r="H280" s="92" t="str">
        <f>IF(ISBLANK(Layout!G262),"",Layout!G262*$J$12/Stocks!$E$5*Layout!$D262)</f>
        <v/>
      </c>
      <c r="I280" s="92" t="str">
        <f>IF(ISBLANK(Layout!H262),"",Layout!H262*$J$12/Stocks!$E$4*Layout!$D262)</f>
        <v/>
      </c>
      <c r="J280" s="92" t="str">
        <f>IF(ISBLANK(Layout!I262),"",Layout!I262*$J$12/Stocks!$E$4*Layout!$D262)</f>
        <v/>
      </c>
      <c r="K280" s="92" t="str">
        <f>IF(ISBLANK(Layout!J262),"",Layout!J262*$J$12/Stocks!$E$4*Layout!$D262)</f>
        <v/>
      </c>
      <c r="L280" s="92" t="str">
        <f>IF(ISBLANK(Layout!K262),"",Layout!K262*$J$12/Stocks!$E$4*Layout!$D262)</f>
        <v/>
      </c>
      <c r="M280" s="92" t="str">
        <f>IF(ISBLANK(Layout!L262),"",Layout!L262*$J$12/Stocks!$E$4*Layout!$D262)</f>
        <v/>
      </c>
      <c r="N280" s="92" t="str">
        <f>IF(ISBLANK(Layout!M262),"",Layout!M262*$J$12/Stocks!$E$4*Layout!$D262)</f>
        <v/>
      </c>
      <c r="O280" s="92" t="str">
        <f>IF(ISBLANK(Layout!N262),"",Layout!N262*$J$12/Stocks!$E$4*Layout!$D262)</f>
        <v/>
      </c>
      <c r="P280" s="91">
        <f t="shared" si="8"/>
        <v>0</v>
      </c>
    </row>
    <row r="281" spans="1:16" x14ac:dyDescent="0.35">
      <c r="A281" s="96">
        <f t="shared" si="9"/>
        <v>261</v>
      </c>
      <c r="B281" s="95" t="str">
        <f>IF(ISBLANK(Layout!B263), "", Layout!B263)</f>
        <v/>
      </c>
      <c r="C281" s="94" t="str">
        <f>IF(ISBLANK(Layout!C263), "", Layout!C263)</f>
        <v/>
      </c>
      <c r="D281" s="93" t="str">
        <f>IF(Layout!D263 &gt;0, $J$12 - E281 - P281, "")</f>
        <v/>
      </c>
      <c r="E281" s="92">
        <f>IFERROR(Layout!D263*SUM($D$12:$D$17), "")</f>
        <v>0</v>
      </c>
      <c r="F281" s="92" t="str">
        <f>IF(ISBLANK(Layout!E263),"",Layout!E263*$J$12/Stocks!$E$3*Layout!$D263)</f>
        <v/>
      </c>
      <c r="G281" s="92" t="str">
        <f>IF(ISBLANK(Layout!F263),"",Layout!F263*$J$12/Stocks!$E$4*Layout!$D263)</f>
        <v/>
      </c>
      <c r="H281" s="92" t="str">
        <f>IF(ISBLANK(Layout!G263),"",Layout!G263*$J$12/Stocks!$E$5*Layout!$D263)</f>
        <v/>
      </c>
      <c r="I281" s="92" t="str">
        <f>IF(ISBLANK(Layout!H263),"",Layout!H263*$J$12/Stocks!$E$4*Layout!$D263)</f>
        <v/>
      </c>
      <c r="J281" s="92" t="str">
        <f>IF(ISBLANK(Layout!I263),"",Layout!I263*$J$12/Stocks!$E$4*Layout!$D263)</f>
        <v/>
      </c>
      <c r="K281" s="92" t="str">
        <f>IF(ISBLANK(Layout!J263),"",Layout!J263*$J$12/Stocks!$E$4*Layout!$D263)</f>
        <v/>
      </c>
      <c r="L281" s="92" t="str">
        <f>IF(ISBLANK(Layout!K263),"",Layout!K263*$J$12/Stocks!$E$4*Layout!$D263)</f>
        <v/>
      </c>
      <c r="M281" s="92" t="str">
        <f>IF(ISBLANK(Layout!L263),"",Layout!L263*$J$12/Stocks!$E$4*Layout!$D263)</f>
        <v/>
      </c>
      <c r="N281" s="92" t="str">
        <f>IF(ISBLANK(Layout!M263),"",Layout!M263*$J$12/Stocks!$E$4*Layout!$D263)</f>
        <v/>
      </c>
      <c r="O281" s="92" t="str">
        <f>IF(ISBLANK(Layout!N263),"",Layout!N263*$J$12/Stocks!$E$4*Layout!$D263)</f>
        <v/>
      </c>
      <c r="P281" s="91">
        <f t="shared" si="8"/>
        <v>0</v>
      </c>
    </row>
    <row r="282" spans="1:16" x14ac:dyDescent="0.35">
      <c r="A282" s="96">
        <f t="shared" si="9"/>
        <v>262</v>
      </c>
      <c r="B282" s="95" t="str">
        <f>IF(ISBLANK(Layout!B264), "", Layout!B264)</f>
        <v/>
      </c>
      <c r="C282" s="94" t="str">
        <f>IF(ISBLANK(Layout!C264), "", Layout!C264)</f>
        <v/>
      </c>
      <c r="D282" s="93" t="str">
        <f>IF(Layout!D264 &gt;0, $J$12 - E282 - P282, "")</f>
        <v/>
      </c>
      <c r="E282" s="92">
        <f>IFERROR(Layout!D264*SUM($D$12:$D$17), "")</f>
        <v>0</v>
      </c>
      <c r="F282" s="92" t="str">
        <f>IF(ISBLANK(Layout!E264),"",Layout!E264*$J$12/Stocks!$E$3*Layout!$D264)</f>
        <v/>
      </c>
      <c r="G282" s="92" t="str">
        <f>IF(ISBLANK(Layout!F264),"",Layout!F264*$J$12/Stocks!$E$4*Layout!$D264)</f>
        <v/>
      </c>
      <c r="H282" s="92" t="str">
        <f>IF(ISBLANK(Layout!G264),"",Layout!G264*$J$12/Stocks!$E$5*Layout!$D264)</f>
        <v/>
      </c>
      <c r="I282" s="92" t="str">
        <f>IF(ISBLANK(Layout!H264),"",Layout!H264*$J$12/Stocks!$E$4*Layout!$D264)</f>
        <v/>
      </c>
      <c r="J282" s="92" t="str">
        <f>IF(ISBLANK(Layout!I264),"",Layout!I264*$J$12/Stocks!$E$4*Layout!$D264)</f>
        <v/>
      </c>
      <c r="K282" s="92" t="str">
        <f>IF(ISBLANK(Layout!J264),"",Layout!J264*$J$12/Stocks!$E$4*Layout!$D264)</f>
        <v/>
      </c>
      <c r="L282" s="92" t="str">
        <f>IF(ISBLANK(Layout!K264),"",Layout!K264*$J$12/Stocks!$E$4*Layout!$D264)</f>
        <v/>
      </c>
      <c r="M282" s="92" t="str">
        <f>IF(ISBLANK(Layout!L264),"",Layout!L264*$J$12/Stocks!$E$4*Layout!$D264)</f>
        <v/>
      </c>
      <c r="N282" s="92" t="str">
        <f>IF(ISBLANK(Layout!M264),"",Layout!M264*$J$12/Stocks!$E$4*Layout!$D264)</f>
        <v/>
      </c>
      <c r="O282" s="92" t="str">
        <f>IF(ISBLANK(Layout!N264),"",Layout!N264*$J$12/Stocks!$E$4*Layout!$D264)</f>
        <v/>
      </c>
      <c r="P282" s="91">
        <f t="shared" si="8"/>
        <v>0</v>
      </c>
    </row>
    <row r="283" spans="1:16" x14ac:dyDescent="0.35">
      <c r="A283" s="90">
        <f t="shared" si="9"/>
        <v>263</v>
      </c>
      <c r="B283" s="89" t="str">
        <f>IF(ISBLANK(Layout!B265), "", Layout!B265)</f>
        <v/>
      </c>
      <c r="C283" s="88" t="str">
        <f>IF(ISBLANK(Layout!C265), "", Layout!C265)</f>
        <v/>
      </c>
      <c r="D283" s="87" t="str">
        <f>IF(Layout!D265 &gt;0, $J$12 - E283 - P283, "")</f>
        <v/>
      </c>
      <c r="E283" s="86">
        <f>IFERROR(Layout!D265*SUM($D$12:$D$17), "")</f>
        <v>0</v>
      </c>
      <c r="F283" s="86" t="str">
        <f>IF(ISBLANK(Layout!E265),"",Layout!E265*$J$12/Stocks!$E$3*Layout!$D265)</f>
        <v/>
      </c>
      <c r="G283" s="86" t="str">
        <f>IF(ISBLANK(Layout!F265),"",Layout!F265*$J$12/Stocks!$E$4*Layout!$D265)</f>
        <v/>
      </c>
      <c r="H283" s="86" t="str">
        <f>IF(ISBLANK(Layout!G265),"",Layout!G265*$J$12/Stocks!$E$5*Layout!$D265)</f>
        <v/>
      </c>
      <c r="I283" s="86" t="str">
        <f>IF(ISBLANK(Layout!H265),"",Layout!H265*$J$12/Stocks!$E$4*Layout!$D265)</f>
        <v/>
      </c>
      <c r="J283" s="86" t="str">
        <f>IF(ISBLANK(Layout!I265),"",Layout!I265*$J$12/Stocks!$E$4*Layout!$D265)</f>
        <v/>
      </c>
      <c r="K283" s="86" t="str">
        <f>IF(ISBLANK(Layout!J265),"",Layout!J265*$J$12/Stocks!$E$4*Layout!$D265)</f>
        <v/>
      </c>
      <c r="L283" s="86" t="str">
        <f>IF(ISBLANK(Layout!K265),"",Layout!K265*$J$12/Stocks!$E$4*Layout!$D265)</f>
        <v/>
      </c>
      <c r="M283" s="86" t="str">
        <f>IF(ISBLANK(Layout!L265),"",Layout!L265*$J$12/Stocks!$E$4*Layout!$D265)</f>
        <v/>
      </c>
      <c r="N283" s="86" t="str">
        <f>IF(ISBLANK(Layout!M265),"",Layout!M265*$J$12/Stocks!$E$4*Layout!$D265)</f>
        <v/>
      </c>
      <c r="O283" s="86" t="str">
        <f>IF(ISBLANK(Layout!N265),"",Layout!N265*$J$12/Stocks!$E$4*Layout!$D265)</f>
        <v/>
      </c>
      <c r="P283" s="85">
        <f t="shared" si="8"/>
        <v>0</v>
      </c>
    </row>
    <row r="284" spans="1:16" x14ac:dyDescent="0.35">
      <c r="A284" s="103">
        <f t="shared" si="9"/>
        <v>264</v>
      </c>
      <c r="B284" s="102" t="str">
        <f>IF(ISBLANK(Layout!B266), "", Layout!B266)</f>
        <v/>
      </c>
      <c r="C284" s="101" t="str">
        <f>IF(ISBLANK(Layout!C266), "", Layout!C266)</f>
        <v/>
      </c>
      <c r="D284" s="100" t="str">
        <f>IF(Layout!D266 &gt;0, $J$12 - E284 - P284, "")</f>
        <v/>
      </c>
      <c r="E284" s="99">
        <f>IFERROR(Layout!D266*SUM($D$12:$D$17), "")</f>
        <v>0</v>
      </c>
      <c r="F284" s="98" t="str">
        <f>IF(ISBLANK(Layout!E266),"",Layout!E266*$J$12/Stocks!$E$3*Layout!$D266)</f>
        <v/>
      </c>
      <c r="G284" s="98" t="str">
        <f>IF(ISBLANK(Layout!F266),"",Layout!F266*$J$12/Stocks!$E$4*Layout!$D266)</f>
        <v/>
      </c>
      <c r="H284" s="98" t="str">
        <f>IF(ISBLANK(Layout!G266),"",Layout!G266*$J$12/Stocks!$E$5*Layout!$D266)</f>
        <v/>
      </c>
      <c r="I284" s="98" t="str">
        <f>IF(ISBLANK(Layout!H266),"",Layout!H266*$J$12/Stocks!$E$4*Layout!$D266)</f>
        <v/>
      </c>
      <c r="J284" s="98" t="str">
        <f>IF(ISBLANK(Layout!I266),"",Layout!I266*$J$12/Stocks!$E$4*Layout!$D266)</f>
        <v/>
      </c>
      <c r="K284" s="98" t="str">
        <f>IF(ISBLANK(Layout!J266),"",Layout!J266*$J$12/Stocks!$E$4*Layout!$D266)</f>
        <v/>
      </c>
      <c r="L284" s="98" t="str">
        <f>IF(ISBLANK(Layout!K266),"",Layout!K266*$J$12/Stocks!$E$4*Layout!$D266)</f>
        <v/>
      </c>
      <c r="M284" s="98" t="str">
        <f>IF(ISBLANK(Layout!L266),"",Layout!L266*$J$12/Stocks!$E$4*Layout!$D266)</f>
        <v/>
      </c>
      <c r="N284" s="98" t="str">
        <f>IF(ISBLANK(Layout!M266),"",Layout!M266*$J$12/Stocks!$E$4*Layout!$D266)</f>
        <v/>
      </c>
      <c r="O284" s="98" t="str">
        <f>IF(ISBLANK(Layout!N266),"",Layout!N266*$J$12/Stocks!$E$4*Layout!$D266)</f>
        <v/>
      </c>
      <c r="P284" s="97">
        <f t="shared" ref="P284:P347" si="10">SUM(F284:O284)</f>
        <v>0</v>
      </c>
    </row>
    <row r="285" spans="1:16" x14ac:dyDescent="0.35">
      <c r="A285" s="96">
        <f t="shared" si="9"/>
        <v>265</v>
      </c>
      <c r="B285" s="95" t="str">
        <f>IF(ISBLANK(Layout!B267), "", Layout!B267)</f>
        <v/>
      </c>
      <c r="C285" s="94" t="str">
        <f>IF(ISBLANK(Layout!C267), "", Layout!C267)</f>
        <v/>
      </c>
      <c r="D285" s="93" t="str">
        <f>IF(Layout!D267 &gt;0, $J$12 - E285 - P285, "")</f>
        <v/>
      </c>
      <c r="E285" s="92">
        <f>IFERROR(Layout!D267*SUM($D$12:$D$17), "")</f>
        <v>0</v>
      </c>
      <c r="F285" s="92" t="str">
        <f>IF(ISBLANK(Layout!E267),"",Layout!E267*$J$12/Stocks!$E$3*Layout!$D267)</f>
        <v/>
      </c>
      <c r="G285" s="92" t="str">
        <f>IF(ISBLANK(Layout!F267),"",Layout!F267*$J$12/Stocks!$E$4*Layout!$D267)</f>
        <v/>
      </c>
      <c r="H285" s="92" t="str">
        <f>IF(ISBLANK(Layout!G267),"",Layout!G267*$J$12/Stocks!$E$5*Layout!$D267)</f>
        <v/>
      </c>
      <c r="I285" s="92" t="str">
        <f>IF(ISBLANK(Layout!H267),"",Layout!H267*$J$12/Stocks!$E$4*Layout!$D267)</f>
        <v/>
      </c>
      <c r="J285" s="92" t="str">
        <f>IF(ISBLANK(Layout!I267),"",Layout!I267*$J$12/Stocks!$E$4*Layout!$D267)</f>
        <v/>
      </c>
      <c r="K285" s="92" t="str">
        <f>IF(ISBLANK(Layout!J267),"",Layout!J267*$J$12/Stocks!$E$4*Layout!$D267)</f>
        <v/>
      </c>
      <c r="L285" s="92" t="str">
        <f>IF(ISBLANK(Layout!K267),"",Layout!K267*$J$12/Stocks!$E$4*Layout!$D267)</f>
        <v/>
      </c>
      <c r="M285" s="92" t="str">
        <f>IF(ISBLANK(Layout!L267),"",Layout!L267*$J$12/Stocks!$E$4*Layout!$D267)</f>
        <v/>
      </c>
      <c r="N285" s="92" t="str">
        <f>IF(ISBLANK(Layout!M267),"",Layout!M267*$J$12/Stocks!$E$4*Layout!$D267)</f>
        <v/>
      </c>
      <c r="O285" s="92" t="str">
        <f>IF(ISBLANK(Layout!N267),"",Layout!N267*$J$12/Stocks!$E$4*Layout!$D267)</f>
        <v/>
      </c>
      <c r="P285" s="91">
        <f t="shared" si="10"/>
        <v>0</v>
      </c>
    </row>
    <row r="286" spans="1:16" x14ac:dyDescent="0.35">
      <c r="A286" s="96">
        <f t="shared" si="9"/>
        <v>266</v>
      </c>
      <c r="B286" s="95" t="str">
        <f>IF(ISBLANK(Layout!B268), "", Layout!B268)</f>
        <v/>
      </c>
      <c r="C286" s="94" t="str">
        <f>IF(ISBLANK(Layout!C268), "", Layout!C268)</f>
        <v/>
      </c>
      <c r="D286" s="93" t="str">
        <f>IF(Layout!D268 &gt;0, $J$12 - E286 - P286, "")</f>
        <v/>
      </c>
      <c r="E286" s="92">
        <f>IFERROR(Layout!D268*SUM($D$12:$D$17), "")</f>
        <v>0</v>
      </c>
      <c r="F286" s="92" t="str">
        <f>IF(ISBLANK(Layout!E268),"",Layout!E268*$J$12/Stocks!$E$3*Layout!$D268)</f>
        <v/>
      </c>
      <c r="G286" s="92" t="str">
        <f>IF(ISBLANK(Layout!F268),"",Layout!F268*$J$12/Stocks!$E$4*Layout!$D268)</f>
        <v/>
      </c>
      <c r="H286" s="92" t="str">
        <f>IF(ISBLANK(Layout!G268),"",Layout!G268*$J$12/Stocks!$E$5*Layout!$D268)</f>
        <v/>
      </c>
      <c r="I286" s="92" t="str">
        <f>IF(ISBLANK(Layout!H268),"",Layout!H268*$J$12/Stocks!$E$4*Layout!$D268)</f>
        <v/>
      </c>
      <c r="J286" s="92" t="str">
        <f>IF(ISBLANK(Layout!I268),"",Layout!I268*$J$12/Stocks!$E$4*Layout!$D268)</f>
        <v/>
      </c>
      <c r="K286" s="92" t="str">
        <f>IF(ISBLANK(Layout!J268),"",Layout!J268*$J$12/Stocks!$E$4*Layout!$D268)</f>
        <v/>
      </c>
      <c r="L286" s="92" t="str">
        <f>IF(ISBLANK(Layout!K268),"",Layout!K268*$J$12/Stocks!$E$4*Layout!$D268)</f>
        <v/>
      </c>
      <c r="M286" s="92" t="str">
        <f>IF(ISBLANK(Layout!L268),"",Layout!L268*$J$12/Stocks!$E$4*Layout!$D268)</f>
        <v/>
      </c>
      <c r="N286" s="92" t="str">
        <f>IF(ISBLANK(Layout!M268),"",Layout!M268*$J$12/Stocks!$E$4*Layout!$D268)</f>
        <v/>
      </c>
      <c r="O286" s="92" t="str">
        <f>IF(ISBLANK(Layout!N268),"",Layout!N268*$J$12/Stocks!$E$4*Layout!$D268)</f>
        <v/>
      </c>
      <c r="P286" s="91">
        <f t="shared" si="10"/>
        <v>0</v>
      </c>
    </row>
    <row r="287" spans="1:16" x14ac:dyDescent="0.35">
      <c r="A287" s="96">
        <f t="shared" si="9"/>
        <v>267</v>
      </c>
      <c r="B287" s="95" t="str">
        <f>IF(ISBLANK(Layout!B269), "", Layout!B269)</f>
        <v/>
      </c>
      <c r="C287" s="94" t="str">
        <f>IF(ISBLANK(Layout!C269), "", Layout!C269)</f>
        <v/>
      </c>
      <c r="D287" s="93" t="str">
        <f>IF(Layout!D269 &gt;0, $J$12 - E287 - P287, "")</f>
        <v/>
      </c>
      <c r="E287" s="92">
        <f>IFERROR(Layout!D269*SUM($D$12:$D$17), "")</f>
        <v>0</v>
      </c>
      <c r="F287" s="92" t="str">
        <f>IF(ISBLANK(Layout!E269),"",Layout!E269*$J$12/Stocks!$E$3*Layout!$D269)</f>
        <v/>
      </c>
      <c r="G287" s="92" t="str">
        <f>IF(ISBLANK(Layout!F269),"",Layout!F269*$J$12/Stocks!$E$4*Layout!$D269)</f>
        <v/>
      </c>
      <c r="H287" s="92" t="str">
        <f>IF(ISBLANK(Layout!G269),"",Layout!G269*$J$12/Stocks!$E$5*Layout!$D269)</f>
        <v/>
      </c>
      <c r="I287" s="92" t="str">
        <f>IF(ISBLANK(Layout!H269),"",Layout!H269*$J$12/Stocks!$E$4*Layout!$D269)</f>
        <v/>
      </c>
      <c r="J287" s="92" t="str">
        <f>IF(ISBLANK(Layout!I269),"",Layout!I269*$J$12/Stocks!$E$4*Layout!$D269)</f>
        <v/>
      </c>
      <c r="K287" s="92" t="str">
        <f>IF(ISBLANK(Layout!J269),"",Layout!J269*$J$12/Stocks!$E$4*Layout!$D269)</f>
        <v/>
      </c>
      <c r="L287" s="92" t="str">
        <f>IF(ISBLANK(Layout!K269),"",Layout!K269*$J$12/Stocks!$E$4*Layout!$D269)</f>
        <v/>
      </c>
      <c r="M287" s="92" t="str">
        <f>IF(ISBLANK(Layout!L269),"",Layout!L269*$J$12/Stocks!$E$4*Layout!$D269)</f>
        <v/>
      </c>
      <c r="N287" s="92" t="str">
        <f>IF(ISBLANK(Layout!M269),"",Layout!M269*$J$12/Stocks!$E$4*Layout!$D269)</f>
        <v/>
      </c>
      <c r="O287" s="92" t="str">
        <f>IF(ISBLANK(Layout!N269),"",Layout!N269*$J$12/Stocks!$E$4*Layout!$D269)</f>
        <v/>
      </c>
      <c r="P287" s="91">
        <f t="shared" si="10"/>
        <v>0</v>
      </c>
    </row>
    <row r="288" spans="1:16" x14ac:dyDescent="0.35">
      <c r="A288" s="96">
        <f t="shared" si="9"/>
        <v>268</v>
      </c>
      <c r="B288" s="95" t="str">
        <f>IF(ISBLANK(Layout!B270), "", Layout!B270)</f>
        <v/>
      </c>
      <c r="C288" s="94" t="str">
        <f>IF(ISBLANK(Layout!C270), "", Layout!C270)</f>
        <v/>
      </c>
      <c r="D288" s="93" t="str">
        <f>IF(Layout!D270 &gt;0, $J$12 - E288 - P288, "")</f>
        <v/>
      </c>
      <c r="E288" s="92">
        <f>IFERROR(Layout!D270*SUM($D$12:$D$17), "")</f>
        <v>0</v>
      </c>
      <c r="F288" s="92" t="str">
        <f>IF(ISBLANK(Layout!E270),"",Layout!E270*$J$12/Stocks!$E$3*Layout!$D270)</f>
        <v/>
      </c>
      <c r="G288" s="92" t="str">
        <f>IF(ISBLANK(Layout!F270),"",Layout!F270*$J$12/Stocks!$E$4*Layout!$D270)</f>
        <v/>
      </c>
      <c r="H288" s="92" t="str">
        <f>IF(ISBLANK(Layout!G270),"",Layout!G270*$J$12/Stocks!$E$5*Layout!$D270)</f>
        <v/>
      </c>
      <c r="I288" s="92" t="str">
        <f>IF(ISBLANK(Layout!H270),"",Layout!H270*$J$12/Stocks!$E$4*Layout!$D270)</f>
        <v/>
      </c>
      <c r="J288" s="92" t="str">
        <f>IF(ISBLANK(Layout!I270),"",Layout!I270*$J$12/Stocks!$E$4*Layout!$D270)</f>
        <v/>
      </c>
      <c r="K288" s="92" t="str">
        <f>IF(ISBLANK(Layout!J270),"",Layout!J270*$J$12/Stocks!$E$4*Layout!$D270)</f>
        <v/>
      </c>
      <c r="L288" s="92" t="str">
        <f>IF(ISBLANK(Layout!K270),"",Layout!K270*$J$12/Stocks!$E$4*Layout!$D270)</f>
        <v/>
      </c>
      <c r="M288" s="92" t="str">
        <f>IF(ISBLANK(Layout!L270),"",Layout!L270*$J$12/Stocks!$E$4*Layout!$D270)</f>
        <v/>
      </c>
      <c r="N288" s="92" t="str">
        <f>IF(ISBLANK(Layout!M270),"",Layout!M270*$J$12/Stocks!$E$4*Layout!$D270)</f>
        <v/>
      </c>
      <c r="O288" s="92" t="str">
        <f>IF(ISBLANK(Layout!N270),"",Layout!N270*$J$12/Stocks!$E$4*Layout!$D270)</f>
        <v/>
      </c>
      <c r="P288" s="91">
        <f t="shared" si="10"/>
        <v>0</v>
      </c>
    </row>
    <row r="289" spans="1:16" x14ac:dyDescent="0.35">
      <c r="A289" s="96">
        <f t="shared" si="9"/>
        <v>269</v>
      </c>
      <c r="B289" s="95" t="str">
        <f>IF(ISBLANK(Layout!B271), "", Layout!B271)</f>
        <v/>
      </c>
      <c r="C289" s="94" t="str">
        <f>IF(ISBLANK(Layout!C271), "", Layout!C271)</f>
        <v/>
      </c>
      <c r="D289" s="93" t="str">
        <f>IF(Layout!D271 &gt;0, $J$12 - E289 - P289, "")</f>
        <v/>
      </c>
      <c r="E289" s="92">
        <f>IFERROR(Layout!D271*SUM($D$12:$D$17), "")</f>
        <v>0</v>
      </c>
      <c r="F289" s="92" t="str">
        <f>IF(ISBLANK(Layout!E271),"",Layout!E271*$J$12/Stocks!$E$3*Layout!$D271)</f>
        <v/>
      </c>
      <c r="G289" s="92" t="str">
        <f>IF(ISBLANK(Layout!F271),"",Layout!F271*$J$12/Stocks!$E$4*Layout!$D271)</f>
        <v/>
      </c>
      <c r="H289" s="92" t="str">
        <f>IF(ISBLANK(Layout!G271),"",Layout!G271*$J$12/Stocks!$E$5*Layout!$D271)</f>
        <v/>
      </c>
      <c r="I289" s="92" t="str">
        <f>IF(ISBLANK(Layout!H271),"",Layout!H271*$J$12/Stocks!$E$4*Layout!$D271)</f>
        <v/>
      </c>
      <c r="J289" s="92" t="str">
        <f>IF(ISBLANK(Layout!I271),"",Layout!I271*$J$12/Stocks!$E$4*Layout!$D271)</f>
        <v/>
      </c>
      <c r="K289" s="92" t="str">
        <f>IF(ISBLANK(Layout!J271),"",Layout!J271*$J$12/Stocks!$E$4*Layout!$D271)</f>
        <v/>
      </c>
      <c r="L289" s="92" t="str">
        <f>IF(ISBLANK(Layout!K271),"",Layout!K271*$J$12/Stocks!$E$4*Layout!$D271)</f>
        <v/>
      </c>
      <c r="M289" s="92" t="str">
        <f>IF(ISBLANK(Layout!L271),"",Layout!L271*$J$12/Stocks!$E$4*Layout!$D271)</f>
        <v/>
      </c>
      <c r="N289" s="92" t="str">
        <f>IF(ISBLANK(Layout!M271),"",Layout!M271*$J$12/Stocks!$E$4*Layout!$D271)</f>
        <v/>
      </c>
      <c r="O289" s="92" t="str">
        <f>IF(ISBLANK(Layout!N271),"",Layout!N271*$J$12/Stocks!$E$4*Layout!$D271)</f>
        <v/>
      </c>
      <c r="P289" s="91">
        <f t="shared" si="10"/>
        <v>0</v>
      </c>
    </row>
    <row r="290" spans="1:16" x14ac:dyDescent="0.35">
      <c r="A290" s="96">
        <f t="shared" si="9"/>
        <v>270</v>
      </c>
      <c r="B290" s="95" t="str">
        <f>IF(ISBLANK(Layout!B272), "", Layout!B272)</f>
        <v/>
      </c>
      <c r="C290" s="94" t="str">
        <f>IF(ISBLANK(Layout!C272), "", Layout!C272)</f>
        <v/>
      </c>
      <c r="D290" s="93" t="str">
        <f>IF(Layout!D272 &gt;0, $J$12 - E290 - P290, "")</f>
        <v/>
      </c>
      <c r="E290" s="92">
        <f>IFERROR(Layout!D272*SUM($D$12:$D$17), "")</f>
        <v>0</v>
      </c>
      <c r="F290" s="92" t="str">
        <f>IF(ISBLANK(Layout!E272),"",Layout!E272*$J$12/Stocks!$E$3*Layout!$D272)</f>
        <v/>
      </c>
      <c r="G290" s="92" t="str">
        <f>IF(ISBLANK(Layout!F272),"",Layout!F272*$J$12/Stocks!$E$4*Layout!$D272)</f>
        <v/>
      </c>
      <c r="H290" s="92" t="str">
        <f>IF(ISBLANK(Layout!G272),"",Layout!G272*$J$12/Stocks!$E$5*Layout!$D272)</f>
        <v/>
      </c>
      <c r="I290" s="92" t="str">
        <f>IF(ISBLANK(Layout!H272),"",Layout!H272*$J$12/Stocks!$E$4*Layout!$D272)</f>
        <v/>
      </c>
      <c r="J290" s="92" t="str">
        <f>IF(ISBLANK(Layout!I272),"",Layout!I272*$J$12/Stocks!$E$4*Layout!$D272)</f>
        <v/>
      </c>
      <c r="K290" s="92" t="str">
        <f>IF(ISBLANK(Layout!J272),"",Layout!J272*$J$12/Stocks!$E$4*Layout!$D272)</f>
        <v/>
      </c>
      <c r="L290" s="92" t="str">
        <f>IF(ISBLANK(Layout!K272),"",Layout!K272*$J$12/Stocks!$E$4*Layout!$D272)</f>
        <v/>
      </c>
      <c r="M290" s="92" t="str">
        <f>IF(ISBLANK(Layout!L272),"",Layout!L272*$J$12/Stocks!$E$4*Layout!$D272)</f>
        <v/>
      </c>
      <c r="N290" s="92" t="str">
        <f>IF(ISBLANK(Layout!M272),"",Layout!M272*$J$12/Stocks!$E$4*Layout!$D272)</f>
        <v/>
      </c>
      <c r="O290" s="92" t="str">
        <f>IF(ISBLANK(Layout!N272),"",Layout!N272*$J$12/Stocks!$E$4*Layout!$D272)</f>
        <v/>
      </c>
      <c r="P290" s="91">
        <f t="shared" si="10"/>
        <v>0</v>
      </c>
    </row>
    <row r="291" spans="1:16" x14ac:dyDescent="0.35">
      <c r="A291" s="90">
        <f t="shared" si="9"/>
        <v>271</v>
      </c>
      <c r="B291" s="89" t="str">
        <f>IF(ISBLANK(Layout!B273), "", Layout!B273)</f>
        <v/>
      </c>
      <c r="C291" s="88" t="str">
        <f>IF(ISBLANK(Layout!C273), "", Layout!C273)</f>
        <v/>
      </c>
      <c r="D291" s="87" t="str">
        <f>IF(Layout!D273 &gt;0, $J$12 - E291 - P291, "")</f>
        <v/>
      </c>
      <c r="E291" s="86">
        <f>IFERROR(Layout!D273*SUM($D$12:$D$17), "")</f>
        <v>0</v>
      </c>
      <c r="F291" s="86" t="str">
        <f>IF(ISBLANK(Layout!E273),"",Layout!E273*$J$12/Stocks!$E$3*Layout!$D273)</f>
        <v/>
      </c>
      <c r="G291" s="86" t="str">
        <f>IF(ISBLANK(Layout!F273),"",Layout!F273*$J$12/Stocks!$E$4*Layout!$D273)</f>
        <v/>
      </c>
      <c r="H291" s="86" t="str">
        <f>IF(ISBLANK(Layout!G273),"",Layout!G273*$J$12/Stocks!$E$5*Layout!$D273)</f>
        <v/>
      </c>
      <c r="I291" s="86" t="str">
        <f>IF(ISBLANK(Layout!H273),"",Layout!H273*$J$12/Stocks!$E$4*Layout!$D273)</f>
        <v/>
      </c>
      <c r="J291" s="86" t="str">
        <f>IF(ISBLANK(Layout!I273),"",Layout!I273*$J$12/Stocks!$E$4*Layout!$D273)</f>
        <v/>
      </c>
      <c r="K291" s="86" t="str">
        <f>IF(ISBLANK(Layout!J273),"",Layout!J273*$J$12/Stocks!$E$4*Layout!$D273)</f>
        <v/>
      </c>
      <c r="L291" s="86" t="str">
        <f>IF(ISBLANK(Layout!K273),"",Layout!K273*$J$12/Stocks!$E$4*Layout!$D273)</f>
        <v/>
      </c>
      <c r="M291" s="86" t="str">
        <f>IF(ISBLANK(Layout!L273),"",Layout!L273*$J$12/Stocks!$E$4*Layout!$D273)</f>
        <v/>
      </c>
      <c r="N291" s="86" t="str">
        <f>IF(ISBLANK(Layout!M273),"",Layout!M273*$J$12/Stocks!$E$4*Layout!$D273)</f>
        <v/>
      </c>
      <c r="O291" s="86" t="str">
        <f>IF(ISBLANK(Layout!N273),"",Layout!N273*$J$12/Stocks!$E$4*Layout!$D273)</f>
        <v/>
      </c>
      <c r="P291" s="85">
        <f t="shared" si="10"/>
        <v>0</v>
      </c>
    </row>
    <row r="292" spans="1:16" x14ac:dyDescent="0.35">
      <c r="A292" s="103">
        <f t="shared" si="9"/>
        <v>272</v>
      </c>
      <c r="B292" s="102" t="str">
        <f>IF(ISBLANK(Layout!B274), "", Layout!B274)</f>
        <v/>
      </c>
      <c r="C292" s="101" t="str">
        <f>IF(ISBLANK(Layout!C274), "", Layout!C274)</f>
        <v/>
      </c>
      <c r="D292" s="100" t="str">
        <f>IF(Layout!D274 &gt;0, $J$12 - E292 - P292, "")</f>
        <v/>
      </c>
      <c r="E292" s="99">
        <f>IFERROR(Layout!D274*SUM($D$12:$D$17), "")</f>
        <v>0</v>
      </c>
      <c r="F292" s="98" t="str">
        <f>IF(ISBLANK(Layout!E274),"",Layout!E274*$J$12/Stocks!$E$3*Layout!$D274)</f>
        <v/>
      </c>
      <c r="G292" s="98" t="str">
        <f>IF(ISBLANK(Layout!F274),"",Layout!F274*$J$12/Stocks!$E$4*Layout!$D274)</f>
        <v/>
      </c>
      <c r="H292" s="98" t="str">
        <f>IF(ISBLANK(Layout!G274),"",Layout!G274*$J$12/Stocks!$E$5*Layout!$D274)</f>
        <v/>
      </c>
      <c r="I292" s="98" t="str">
        <f>IF(ISBLANK(Layout!H274),"",Layout!H274*$J$12/Stocks!$E$4*Layout!$D274)</f>
        <v/>
      </c>
      <c r="J292" s="98" t="str">
        <f>IF(ISBLANK(Layout!I274),"",Layout!I274*$J$12/Stocks!$E$4*Layout!$D274)</f>
        <v/>
      </c>
      <c r="K292" s="98" t="str">
        <f>IF(ISBLANK(Layout!J274),"",Layout!J274*$J$12/Stocks!$E$4*Layout!$D274)</f>
        <v/>
      </c>
      <c r="L292" s="98" t="str">
        <f>IF(ISBLANK(Layout!K274),"",Layout!K274*$J$12/Stocks!$E$4*Layout!$D274)</f>
        <v/>
      </c>
      <c r="M292" s="98" t="str">
        <f>IF(ISBLANK(Layout!L274),"",Layout!L274*$J$12/Stocks!$E$4*Layout!$D274)</f>
        <v/>
      </c>
      <c r="N292" s="98" t="str">
        <f>IF(ISBLANK(Layout!M274),"",Layout!M274*$J$12/Stocks!$E$4*Layout!$D274)</f>
        <v/>
      </c>
      <c r="O292" s="98" t="str">
        <f>IF(ISBLANK(Layout!N274),"",Layout!N274*$J$12/Stocks!$E$4*Layout!$D274)</f>
        <v/>
      </c>
      <c r="P292" s="97">
        <f t="shared" si="10"/>
        <v>0</v>
      </c>
    </row>
    <row r="293" spans="1:16" x14ac:dyDescent="0.35">
      <c r="A293" s="96">
        <f t="shared" si="9"/>
        <v>273</v>
      </c>
      <c r="B293" s="95" t="str">
        <f>IF(ISBLANK(Layout!B275), "", Layout!B275)</f>
        <v/>
      </c>
      <c r="C293" s="94" t="str">
        <f>IF(ISBLANK(Layout!C275), "", Layout!C275)</f>
        <v/>
      </c>
      <c r="D293" s="93" t="str">
        <f>IF(Layout!D275 &gt;0, $J$12 - E293 - P293, "")</f>
        <v/>
      </c>
      <c r="E293" s="92">
        <f>IFERROR(Layout!D275*SUM($D$12:$D$17), "")</f>
        <v>0</v>
      </c>
      <c r="F293" s="92" t="str">
        <f>IF(ISBLANK(Layout!E275),"",Layout!E275*$J$12/Stocks!$E$3*Layout!$D275)</f>
        <v/>
      </c>
      <c r="G293" s="92" t="str">
        <f>IF(ISBLANK(Layout!F275),"",Layout!F275*$J$12/Stocks!$E$4*Layout!$D275)</f>
        <v/>
      </c>
      <c r="H293" s="92" t="str">
        <f>IF(ISBLANK(Layout!G275),"",Layout!G275*$J$12/Stocks!$E$5*Layout!$D275)</f>
        <v/>
      </c>
      <c r="I293" s="92" t="str">
        <f>IF(ISBLANK(Layout!H275),"",Layout!H275*$J$12/Stocks!$E$4*Layout!$D275)</f>
        <v/>
      </c>
      <c r="J293" s="92" t="str">
        <f>IF(ISBLANK(Layout!I275),"",Layout!I275*$J$12/Stocks!$E$4*Layout!$D275)</f>
        <v/>
      </c>
      <c r="K293" s="92" t="str">
        <f>IF(ISBLANK(Layout!J275),"",Layout!J275*$J$12/Stocks!$E$4*Layout!$D275)</f>
        <v/>
      </c>
      <c r="L293" s="92" t="str">
        <f>IF(ISBLANK(Layout!K275),"",Layout!K275*$J$12/Stocks!$E$4*Layout!$D275)</f>
        <v/>
      </c>
      <c r="M293" s="92" t="str">
        <f>IF(ISBLANK(Layout!L275),"",Layout!L275*$J$12/Stocks!$E$4*Layout!$D275)</f>
        <v/>
      </c>
      <c r="N293" s="92" t="str">
        <f>IF(ISBLANK(Layout!M275),"",Layout!M275*$J$12/Stocks!$E$4*Layout!$D275)</f>
        <v/>
      </c>
      <c r="O293" s="92" t="str">
        <f>IF(ISBLANK(Layout!N275),"",Layout!N275*$J$12/Stocks!$E$4*Layout!$D275)</f>
        <v/>
      </c>
      <c r="P293" s="91">
        <f t="shared" si="10"/>
        <v>0</v>
      </c>
    </row>
    <row r="294" spans="1:16" x14ac:dyDescent="0.35">
      <c r="A294" s="96">
        <f t="shared" si="9"/>
        <v>274</v>
      </c>
      <c r="B294" s="95" t="str">
        <f>IF(ISBLANK(Layout!B276), "", Layout!B276)</f>
        <v/>
      </c>
      <c r="C294" s="94" t="str">
        <f>IF(ISBLANK(Layout!C276), "", Layout!C276)</f>
        <v/>
      </c>
      <c r="D294" s="93" t="str">
        <f>IF(Layout!D276 &gt;0, $J$12 - E294 - P294, "")</f>
        <v/>
      </c>
      <c r="E294" s="92">
        <f>IFERROR(Layout!D276*SUM($D$12:$D$17), "")</f>
        <v>0</v>
      </c>
      <c r="F294" s="92" t="str">
        <f>IF(ISBLANK(Layout!E276),"",Layout!E276*$J$12/Stocks!$E$3*Layout!$D276)</f>
        <v/>
      </c>
      <c r="G294" s="92" t="str">
        <f>IF(ISBLANK(Layout!F276),"",Layout!F276*$J$12/Stocks!$E$4*Layout!$D276)</f>
        <v/>
      </c>
      <c r="H294" s="92" t="str">
        <f>IF(ISBLANK(Layout!G276),"",Layout!G276*$J$12/Stocks!$E$5*Layout!$D276)</f>
        <v/>
      </c>
      <c r="I294" s="92" t="str">
        <f>IF(ISBLANK(Layout!H276),"",Layout!H276*$J$12/Stocks!$E$4*Layout!$D276)</f>
        <v/>
      </c>
      <c r="J294" s="92" t="str">
        <f>IF(ISBLANK(Layout!I276),"",Layout!I276*$J$12/Stocks!$E$4*Layout!$D276)</f>
        <v/>
      </c>
      <c r="K294" s="92" t="str">
        <f>IF(ISBLANK(Layout!J276),"",Layout!J276*$J$12/Stocks!$E$4*Layout!$D276)</f>
        <v/>
      </c>
      <c r="L294" s="92" t="str">
        <f>IF(ISBLANK(Layout!K276),"",Layout!K276*$J$12/Stocks!$E$4*Layout!$D276)</f>
        <v/>
      </c>
      <c r="M294" s="92" t="str">
        <f>IF(ISBLANK(Layout!L276),"",Layout!L276*$J$12/Stocks!$E$4*Layout!$D276)</f>
        <v/>
      </c>
      <c r="N294" s="92" t="str">
        <f>IF(ISBLANK(Layout!M276),"",Layout!M276*$J$12/Stocks!$E$4*Layout!$D276)</f>
        <v/>
      </c>
      <c r="O294" s="92" t="str">
        <f>IF(ISBLANK(Layout!N276),"",Layout!N276*$J$12/Stocks!$E$4*Layout!$D276)</f>
        <v/>
      </c>
      <c r="P294" s="91">
        <f t="shared" si="10"/>
        <v>0</v>
      </c>
    </row>
    <row r="295" spans="1:16" x14ac:dyDescent="0.35">
      <c r="A295" s="96">
        <f t="shared" si="9"/>
        <v>275</v>
      </c>
      <c r="B295" s="95" t="str">
        <f>IF(ISBLANK(Layout!B277), "", Layout!B277)</f>
        <v/>
      </c>
      <c r="C295" s="94" t="str">
        <f>IF(ISBLANK(Layout!C277), "", Layout!C277)</f>
        <v/>
      </c>
      <c r="D295" s="93" t="str">
        <f>IF(Layout!D277 &gt;0, $J$12 - E295 - P295, "")</f>
        <v/>
      </c>
      <c r="E295" s="92">
        <f>IFERROR(Layout!D277*SUM($D$12:$D$17), "")</f>
        <v>0</v>
      </c>
      <c r="F295" s="92" t="str">
        <f>IF(ISBLANK(Layout!E277),"",Layout!E277*$J$12/Stocks!$E$3*Layout!$D277)</f>
        <v/>
      </c>
      <c r="G295" s="92" t="str">
        <f>IF(ISBLANK(Layout!F277),"",Layout!F277*$J$12/Stocks!$E$4*Layout!$D277)</f>
        <v/>
      </c>
      <c r="H295" s="92" t="str">
        <f>IF(ISBLANK(Layout!G277),"",Layout!G277*$J$12/Stocks!$E$5*Layout!$D277)</f>
        <v/>
      </c>
      <c r="I295" s="92" t="str">
        <f>IF(ISBLANK(Layout!H277),"",Layout!H277*$J$12/Stocks!$E$4*Layout!$D277)</f>
        <v/>
      </c>
      <c r="J295" s="92" t="str">
        <f>IF(ISBLANK(Layout!I277),"",Layout!I277*$J$12/Stocks!$E$4*Layout!$D277)</f>
        <v/>
      </c>
      <c r="K295" s="92" t="str">
        <f>IF(ISBLANK(Layout!J277),"",Layout!J277*$J$12/Stocks!$E$4*Layout!$D277)</f>
        <v/>
      </c>
      <c r="L295" s="92" t="str">
        <f>IF(ISBLANK(Layout!K277),"",Layout!K277*$J$12/Stocks!$E$4*Layout!$D277)</f>
        <v/>
      </c>
      <c r="M295" s="92" t="str">
        <f>IF(ISBLANK(Layout!L277),"",Layout!L277*$J$12/Stocks!$E$4*Layout!$D277)</f>
        <v/>
      </c>
      <c r="N295" s="92" t="str">
        <f>IF(ISBLANK(Layout!M277),"",Layout!M277*$J$12/Stocks!$E$4*Layout!$D277)</f>
        <v/>
      </c>
      <c r="O295" s="92" t="str">
        <f>IF(ISBLANK(Layout!N277),"",Layout!N277*$J$12/Stocks!$E$4*Layout!$D277)</f>
        <v/>
      </c>
      <c r="P295" s="91">
        <f t="shared" si="10"/>
        <v>0</v>
      </c>
    </row>
    <row r="296" spans="1:16" x14ac:dyDescent="0.35">
      <c r="A296" s="96">
        <f t="shared" si="9"/>
        <v>276</v>
      </c>
      <c r="B296" s="95" t="str">
        <f>IF(ISBLANK(Layout!B278), "", Layout!B278)</f>
        <v/>
      </c>
      <c r="C296" s="94" t="str">
        <f>IF(ISBLANK(Layout!C278), "", Layout!C278)</f>
        <v/>
      </c>
      <c r="D296" s="93" t="str">
        <f>IF(Layout!D278 &gt;0, $J$12 - E296 - P296, "")</f>
        <v/>
      </c>
      <c r="E296" s="92">
        <f>IFERROR(Layout!D278*SUM($D$12:$D$17), "")</f>
        <v>0</v>
      </c>
      <c r="F296" s="92" t="str">
        <f>IF(ISBLANK(Layout!E278),"",Layout!E278*$J$12/Stocks!$E$3*Layout!$D278)</f>
        <v/>
      </c>
      <c r="G296" s="92" t="str">
        <f>IF(ISBLANK(Layout!F278),"",Layout!F278*$J$12/Stocks!$E$4*Layout!$D278)</f>
        <v/>
      </c>
      <c r="H296" s="92" t="str">
        <f>IF(ISBLANK(Layout!G278),"",Layout!G278*$J$12/Stocks!$E$5*Layout!$D278)</f>
        <v/>
      </c>
      <c r="I296" s="92" t="str">
        <f>IF(ISBLANK(Layout!H278),"",Layout!H278*$J$12/Stocks!$E$4*Layout!$D278)</f>
        <v/>
      </c>
      <c r="J296" s="92" t="str">
        <f>IF(ISBLANK(Layout!I278),"",Layout!I278*$J$12/Stocks!$E$4*Layout!$D278)</f>
        <v/>
      </c>
      <c r="K296" s="92" t="str">
        <f>IF(ISBLANK(Layout!J278),"",Layout!J278*$J$12/Stocks!$E$4*Layout!$D278)</f>
        <v/>
      </c>
      <c r="L296" s="92" t="str">
        <f>IF(ISBLANK(Layout!K278),"",Layout!K278*$J$12/Stocks!$E$4*Layout!$D278)</f>
        <v/>
      </c>
      <c r="M296" s="92" t="str">
        <f>IF(ISBLANK(Layout!L278),"",Layout!L278*$J$12/Stocks!$E$4*Layout!$D278)</f>
        <v/>
      </c>
      <c r="N296" s="92" t="str">
        <f>IF(ISBLANK(Layout!M278),"",Layout!M278*$J$12/Stocks!$E$4*Layout!$D278)</f>
        <v/>
      </c>
      <c r="O296" s="92" t="str">
        <f>IF(ISBLANK(Layout!N278),"",Layout!N278*$J$12/Stocks!$E$4*Layout!$D278)</f>
        <v/>
      </c>
      <c r="P296" s="91">
        <f t="shared" si="10"/>
        <v>0</v>
      </c>
    </row>
    <row r="297" spans="1:16" x14ac:dyDescent="0.35">
      <c r="A297" s="96">
        <f t="shared" ref="A297:A360" si="11">A296+1</f>
        <v>277</v>
      </c>
      <c r="B297" s="95" t="str">
        <f>IF(ISBLANK(Layout!B279), "", Layout!B279)</f>
        <v/>
      </c>
      <c r="C297" s="94" t="str">
        <f>IF(ISBLANK(Layout!C279), "", Layout!C279)</f>
        <v/>
      </c>
      <c r="D297" s="93" t="str">
        <f>IF(Layout!D279 &gt;0, $J$12 - E297 - P297, "")</f>
        <v/>
      </c>
      <c r="E297" s="92">
        <f>IFERROR(Layout!D279*SUM($D$12:$D$17), "")</f>
        <v>0</v>
      </c>
      <c r="F297" s="92" t="str">
        <f>IF(ISBLANK(Layout!E279),"",Layout!E279*$J$12/Stocks!$E$3*Layout!$D279)</f>
        <v/>
      </c>
      <c r="G297" s="92" t="str">
        <f>IF(ISBLANK(Layout!F279),"",Layout!F279*$J$12/Stocks!$E$4*Layout!$D279)</f>
        <v/>
      </c>
      <c r="H297" s="92" t="str">
        <f>IF(ISBLANK(Layout!G279),"",Layout!G279*$J$12/Stocks!$E$5*Layout!$D279)</f>
        <v/>
      </c>
      <c r="I297" s="92" t="str">
        <f>IF(ISBLANK(Layout!H279),"",Layout!H279*$J$12/Stocks!$E$4*Layout!$D279)</f>
        <v/>
      </c>
      <c r="J297" s="92" t="str">
        <f>IF(ISBLANK(Layout!I279),"",Layout!I279*$J$12/Stocks!$E$4*Layout!$D279)</f>
        <v/>
      </c>
      <c r="K297" s="92" t="str">
        <f>IF(ISBLANK(Layout!J279),"",Layout!J279*$J$12/Stocks!$E$4*Layout!$D279)</f>
        <v/>
      </c>
      <c r="L297" s="92" t="str">
        <f>IF(ISBLANK(Layout!K279),"",Layout!K279*$J$12/Stocks!$E$4*Layout!$D279)</f>
        <v/>
      </c>
      <c r="M297" s="92" t="str">
        <f>IF(ISBLANK(Layout!L279),"",Layout!L279*$J$12/Stocks!$E$4*Layout!$D279)</f>
        <v/>
      </c>
      <c r="N297" s="92" t="str">
        <f>IF(ISBLANK(Layout!M279),"",Layout!M279*$J$12/Stocks!$E$4*Layout!$D279)</f>
        <v/>
      </c>
      <c r="O297" s="92" t="str">
        <f>IF(ISBLANK(Layout!N279),"",Layout!N279*$J$12/Stocks!$E$4*Layout!$D279)</f>
        <v/>
      </c>
      <c r="P297" s="91">
        <f t="shared" si="10"/>
        <v>0</v>
      </c>
    </row>
    <row r="298" spans="1:16" x14ac:dyDescent="0.35">
      <c r="A298" s="96">
        <f t="shared" si="11"/>
        <v>278</v>
      </c>
      <c r="B298" s="95" t="str">
        <f>IF(ISBLANK(Layout!B280), "", Layout!B280)</f>
        <v/>
      </c>
      <c r="C298" s="94" t="str">
        <f>IF(ISBLANK(Layout!C280), "", Layout!C280)</f>
        <v/>
      </c>
      <c r="D298" s="93" t="str">
        <f>IF(Layout!D280 &gt;0, $J$12 - E298 - P298, "")</f>
        <v/>
      </c>
      <c r="E298" s="92">
        <f>IFERROR(Layout!D280*SUM($D$12:$D$17), "")</f>
        <v>0</v>
      </c>
      <c r="F298" s="92" t="str">
        <f>IF(ISBLANK(Layout!E280),"",Layout!E280*$J$12/Stocks!$E$3*Layout!$D280)</f>
        <v/>
      </c>
      <c r="G298" s="92" t="str">
        <f>IF(ISBLANK(Layout!F280),"",Layout!F280*$J$12/Stocks!$E$4*Layout!$D280)</f>
        <v/>
      </c>
      <c r="H298" s="92" t="str">
        <f>IF(ISBLANK(Layout!G280),"",Layout!G280*$J$12/Stocks!$E$5*Layout!$D280)</f>
        <v/>
      </c>
      <c r="I298" s="92" t="str">
        <f>IF(ISBLANK(Layout!H280),"",Layout!H280*$J$12/Stocks!$E$4*Layout!$D280)</f>
        <v/>
      </c>
      <c r="J298" s="92" t="str">
        <f>IF(ISBLANK(Layout!I280),"",Layout!I280*$J$12/Stocks!$E$4*Layout!$D280)</f>
        <v/>
      </c>
      <c r="K298" s="92" t="str">
        <f>IF(ISBLANK(Layout!J280),"",Layout!J280*$J$12/Stocks!$E$4*Layout!$D280)</f>
        <v/>
      </c>
      <c r="L298" s="92" t="str">
        <f>IF(ISBLANK(Layout!K280),"",Layout!K280*$J$12/Stocks!$E$4*Layout!$D280)</f>
        <v/>
      </c>
      <c r="M298" s="92" t="str">
        <f>IF(ISBLANK(Layout!L280),"",Layout!L280*$J$12/Stocks!$E$4*Layout!$D280)</f>
        <v/>
      </c>
      <c r="N298" s="92" t="str">
        <f>IF(ISBLANK(Layout!M280),"",Layout!M280*$J$12/Stocks!$E$4*Layout!$D280)</f>
        <v/>
      </c>
      <c r="O298" s="92" t="str">
        <f>IF(ISBLANK(Layout!N280),"",Layout!N280*$J$12/Stocks!$E$4*Layout!$D280)</f>
        <v/>
      </c>
      <c r="P298" s="91">
        <f t="shared" si="10"/>
        <v>0</v>
      </c>
    </row>
    <row r="299" spans="1:16" x14ac:dyDescent="0.35">
      <c r="A299" s="90">
        <f t="shared" si="11"/>
        <v>279</v>
      </c>
      <c r="B299" s="89" t="str">
        <f>IF(ISBLANK(Layout!B281), "", Layout!B281)</f>
        <v/>
      </c>
      <c r="C299" s="88" t="str">
        <f>IF(ISBLANK(Layout!C281), "", Layout!C281)</f>
        <v/>
      </c>
      <c r="D299" s="87" t="str">
        <f>IF(Layout!D281 &gt;0, $J$12 - E299 - P299, "")</f>
        <v/>
      </c>
      <c r="E299" s="86">
        <f>IFERROR(Layout!D281*SUM($D$12:$D$17), "")</f>
        <v>0</v>
      </c>
      <c r="F299" s="86" t="str">
        <f>IF(ISBLANK(Layout!E281),"",Layout!E281*$J$12/Stocks!$E$3*Layout!$D281)</f>
        <v/>
      </c>
      <c r="G299" s="86" t="str">
        <f>IF(ISBLANK(Layout!F281),"",Layout!F281*$J$12/Stocks!$E$4*Layout!$D281)</f>
        <v/>
      </c>
      <c r="H299" s="86" t="str">
        <f>IF(ISBLANK(Layout!G281),"",Layout!G281*$J$12/Stocks!$E$5*Layout!$D281)</f>
        <v/>
      </c>
      <c r="I299" s="86" t="str">
        <f>IF(ISBLANK(Layout!H281),"",Layout!H281*$J$12/Stocks!$E$4*Layout!$D281)</f>
        <v/>
      </c>
      <c r="J299" s="86" t="str">
        <f>IF(ISBLANK(Layout!I281),"",Layout!I281*$J$12/Stocks!$E$4*Layout!$D281)</f>
        <v/>
      </c>
      <c r="K299" s="86" t="str">
        <f>IF(ISBLANK(Layout!J281),"",Layout!J281*$J$12/Stocks!$E$4*Layout!$D281)</f>
        <v/>
      </c>
      <c r="L299" s="86" t="str">
        <f>IF(ISBLANK(Layout!K281),"",Layout!K281*$J$12/Stocks!$E$4*Layout!$D281)</f>
        <v/>
      </c>
      <c r="M299" s="86" t="str">
        <f>IF(ISBLANK(Layout!L281),"",Layout!L281*$J$12/Stocks!$E$4*Layout!$D281)</f>
        <v/>
      </c>
      <c r="N299" s="86" t="str">
        <f>IF(ISBLANK(Layout!M281),"",Layout!M281*$J$12/Stocks!$E$4*Layout!$D281)</f>
        <v/>
      </c>
      <c r="O299" s="86" t="str">
        <f>IF(ISBLANK(Layout!N281),"",Layout!N281*$J$12/Stocks!$E$4*Layout!$D281)</f>
        <v/>
      </c>
      <c r="P299" s="85">
        <f t="shared" si="10"/>
        <v>0</v>
      </c>
    </row>
    <row r="300" spans="1:16" x14ac:dyDescent="0.35">
      <c r="A300" s="103">
        <f t="shared" si="11"/>
        <v>280</v>
      </c>
      <c r="B300" s="102" t="str">
        <f>IF(ISBLANK(Layout!B282), "", Layout!B282)</f>
        <v/>
      </c>
      <c r="C300" s="101" t="str">
        <f>IF(ISBLANK(Layout!C282), "", Layout!C282)</f>
        <v/>
      </c>
      <c r="D300" s="100" t="str">
        <f>IF(Layout!D282 &gt;0, $J$12 - E300 - P300, "")</f>
        <v/>
      </c>
      <c r="E300" s="99">
        <f>IFERROR(Layout!D282*SUM($D$12:$D$17), "")</f>
        <v>0</v>
      </c>
      <c r="F300" s="98" t="str">
        <f>IF(ISBLANK(Layout!E282),"",Layout!E282*$J$12/Stocks!$E$3*Layout!$D282)</f>
        <v/>
      </c>
      <c r="G300" s="98" t="str">
        <f>IF(ISBLANK(Layout!F282),"",Layout!F282*$J$12/Stocks!$E$4*Layout!$D282)</f>
        <v/>
      </c>
      <c r="H300" s="98" t="str">
        <f>IF(ISBLANK(Layout!G282),"",Layout!G282*$J$12/Stocks!$E$5*Layout!$D282)</f>
        <v/>
      </c>
      <c r="I300" s="98" t="str">
        <f>IF(ISBLANK(Layout!H282),"",Layout!H282*$J$12/Stocks!$E$4*Layout!$D282)</f>
        <v/>
      </c>
      <c r="J300" s="98" t="str">
        <f>IF(ISBLANK(Layout!I282),"",Layout!I282*$J$12/Stocks!$E$4*Layout!$D282)</f>
        <v/>
      </c>
      <c r="K300" s="98" t="str">
        <f>IF(ISBLANK(Layout!J282),"",Layout!J282*$J$12/Stocks!$E$4*Layout!$D282)</f>
        <v/>
      </c>
      <c r="L300" s="98" t="str">
        <f>IF(ISBLANK(Layout!K282),"",Layout!K282*$J$12/Stocks!$E$4*Layout!$D282)</f>
        <v/>
      </c>
      <c r="M300" s="98" t="str">
        <f>IF(ISBLANK(Layout!L282),"",Layout!L282*$J$12/Stocks!$E$4*Layout!$D282)</f>
        <v/>
      </c>
      <c r="N300" s="98" t="str">
        <f>IF(ISBLANK(Layout!M282),"",Layout!M282*$J$12/Stocks!$E$4*Layout!$D282)</f>
        <v/>
      </c>
      <c r="O300" s="98" t="str">
        <f>IF(ISBLANK(Layout!N282),"",Layout!N282*$J$12/Stocks!$E$4*Layout!$D282)</f>
        <v/>
      </c>
      <c r="P300" s="97">
        <f t="shared" si="10"/>
        <v>0</v>
      </c>
    </row>
    <row r="301" spans="1:16" x14ac:dyDescent="0.35">
      <c r="A301" s="96">
        <f t="shared" si="11"/>
        <v>281</v>
      </c>
      <c r="B301" s="95" t="str">
        <f>IF(ISBLANK(Layout!B283), "", Layout!B283)</f>
        <v/>
      </c>
      <c r="C301" s="94" t="str">
        <f>IF(ISBLANK(Layout!C283), "", Layout!C283)</f>
        <v/>
      </c>
      <c r="D301" s="93" t="str">
        <f>IF(Layout!D283 &gt;0, $J$12 - E301 - P301, "")</f>
        <v/>
      </c>
      <c r="E301" s="92">
        <f>IFERROR(Layout!D283*SUM($D$12:$D$17), "")</f>
        <v>0</v>
      </c>
      <c r="F301" s="92" t="str">
        <f>IF(ISBLANK(Layout!E283),"",Layout!E283*$J$12/Stocks!$E$3*Layout!$D283)</f>
        <v/>
      </c>
      <c r="G301" s="92" t="str">
        <f>IF(ISBLANK(Layout!F283),"",Layout!F283*$J$12/Stocks!$E$4*Layout!$D283)</f>
        <v/>
      </c>
      <c r="H301" s="92" t="str">
        <f>IF(ISBLANK(Layout!G283),"",Layout!G283*$J$12/Stocks!$E$5*Layout!$D283)</f>
        <v/>
      </c>
      <c r="I301" s="92" t="str">
        <f>IF(ISBLANK(Layout!H283),"",Layout!H283*$J$12/Stocks!$E$4*Layout!$D283)</f>
        <v/>
      </c>
      <c r="J301" s="92" t="str">
        <f>IF(ISBLANK(Layout!I283),"",Layout!I283*$J$12/Stocks!$E$4*Layout!$D283)</f>
        <v/>
      </c>
      <c r="K301" s="92" t="str">
        <f>IF(ISBLANK(Layout!J283),"",Layout!J283*$J$12/Stocks!$E$4*Layout!$D283)</f>
        <v/>
      </c>
      <c r="L301" s="92" t="str">
        <f>IF(ISBLANK(Layout!K283),"",Layout!K283*$J$12/Stocks!$E$4*Layout!$D283)</f>
        <v/>
      </c>
      <c r="M301" s="92" t="str">
        <f>IF(ISBLANK(Layout!L283),"",Layout!L283*$J$12/Stocks!$E$4*Layout!$D283)</f>
        <v/>
      </c>
      <c r="N301" s="92" t="str">
        <f>IF(ISBLANK(Layout!M283),"",Layout!M283*$J$12/Stocks!$E$4*Layout!$D283)</f>
        <v/>
      </c>
      <c r="O301" s="92" t="str">
        <f>IF(ISBLANK(Layout!N283),"",Layout!N283*$J$12/Stocks!$E$4*Layout!$D283)</f>
        <v/>
      </c>
      <c r="P301" s="91">
        <f t="shared" si="10"/>
        <v>0</v>
      </c>
    </row>
    <row r="302" spans="1:16" x14ac:dyDescent="0.35">
      <c r="A302" s="96">
        <f t="shared" si="11"/>
        <v>282</v>
      </c>
      <c r="B302" s="95" t="str">
        <f>IF(ISBLANK(Layout!B284), "", Layout!B284)</f>
        <v/>
      </c>
      <c r="C302" s="94" t="str">
        <f>IF(ISBLANK(Layout!C284), "", Layout!C284)</f>
        <v/>
      </c>
      <c r="D302" s="93" t="str">
        <f>IF(Layout!D284 &gt;0, $J$12 - E302 - P302, "")</f>
        <v/>
      </c>
      <c r="E302" s="92">
        <f>IFERROR(Layout!D284*SUM($D$12:$D$17), "")</f>
        <v>0</v>
      </c>
      <c r="F302" s="92" t="str">
        <f>IF(ISBLANK(Layout!E284),"",Layout!E284*$J$12/Stocks!$E$3*Layout!$D284)</f>
        <v/>
      </c>
      <c r="G302" s="92" t="str">
        <f>IF(ISBLANK(Layout!F284),"",Layout!F284*$J$12/Stocks!$E$4*Layout!$D284)</f>
        <v/>
      </c>
      <c r="H302" s="92" t="str">
        <f>IF(ISBLANK(Layout!G284),"",Layout!G284*$J$12/Stocks!$E$5*Layout!$D284)</f>
        <v/>
      </c>
      <c r="I302" s="92" t="str">
        <f>IF(ISBLANK(Layout!H284),"",Layout!H284*$J$12/Stocks!$E$4*Layout!$D284)</f>
        <v/>
      </c>
      <c r="J302" s="92" t="str">
        <f>IF(ISBLANK(Layout!I284),"",Layout!I284*$J$12/Stocks!$E$4*Layout!$D284)</f>
        <v/>
      </c>
      <c r="K302" s="92" t="str">
        <f>IF(ISBLANK(Layout!J284),"",Layout!J284*$J$12/Stocks!$E$4*Layout!$D284)</f>
        <v/>
      </c>
      <c r="L302" s="92" t="str">
        <f>IF(ISBLANK(Layout!K284),"",Layout!K284*$J$12/Stocks!$E$4*Layout!$D284)</f>
        <v/>
      </c>
      <c r="M302" s="92" t="str">
        <f>IF(ISBLANK(Layout!L284),"",Layout!L284*$J$12/Stocks!$E$4*Layout!$D284)</f>
        <v/>
      </c>
      <c r="N302" s="92" t="str">
        <f>IF(ISBLANK(Layout!M284),"",Layout!M284*$J$12/Stocks!$E$4*Layout!$D284)</f>
        <v/>
      </c>
      <c r="O302" s="92" t="str">
        <f>IF(ISBLANK(Layout!N284),"",Layout!N284*$J$12/Stocks!$E$4*Layout!$D284)</f>
        <v/>
      </c>
      <c r="P302" s="91">
        <f t="shared" si="10"/>
        <v>0</v>
      </c>
    </row>
    <row r="303" spans="1:16" x14ac:dyDescent="0.35">
      <c r="A303" s="96">
        <f t="shared" si="11"/>
        <v>283</v>
      </c>
      <c r="B303" s="95" t="str">
        <f>IF(ISBLANK(Layout!B285), "", Layout!B285)</f>
        <v/>
      </c>
      <c r="C303" s="94" t="str">
        <f>IF(ISBLANK(Layout!C285), "", Layout!C285)</f>
        <v/>
      </c>
      <c r="D303" s="93" t="str">
        <f>IF(Layout!D285 &gt;0, $J$12 - E303 - P303, "")</f>
        <v/>
      </c>
      <c r="E303" s="92">
        <f>IFERROR(Layout!D285*SUM($D$12:$D$17), "")</f>
        <v>0</v>
      </c>
      <c r="F303" s="92" t="str">
        <f>IF(ISBLANK(Layout!E285),"",Layout!E285*$J$12/Stocks!$E$3*Layout!$D285)</f>
        <v/>
      </c>
      <c r="G303" s="92" t="str">
        <f>IF(ISBLANK(Layout!F285),"",Layout!F285*$J$12/Stocks!$E$4*Layout!$D285)</f>
        <v/>
      </c>
      <c r="H303" s="92" t="str">
        <f>IF(ISBLANK(Layout!G285),"",Layout!G285*$J$12/Stocks!$E$5*Layout!$D285)</f>
        <v/>
      </c>
      <c r="I303" s="92" t="str">
        <f>IF(ISBLANK(Layout!H285),"",Layout!H285*$J$12/Stocks!$E$4*Layout!$D285)</f>
        <v/>
      </c>
      <c r="J303" s="92" t="str">
        <f>IF(ISBLANK(Layout!I285),"",Layout!I285*$J$12/Stocks!$E$4*Layout!$D285)</f>
        <v/>
      </c>
      <c r="K303" s="92" t="str">
        <f>IF(ISBLANK(Layout!J285),"",Layout!J285*$J$12/Stocks!$E$4*Layout!$D285)</f>
        <v/>
      </c>
      <c r="L303" s="92" t="str">
        <f>IF(ISBLANK(Layout!K285),"",Layout!K285*$J$12/Stocks!$E$4*Layout!$D285)</f>
        <v/>
      </c>
      <c r="M303" s="92" t="str">
        <f>IF(ISBLANK(Layout!L285),"",Layout!L285*$J$12/Stocks!$E$4*Layout!$D285)</f>
        <v/>
      </c>
      <c r="N303" s="92" t="str">
        <f>IF(ISBLANK(Layout!M285),"",Layout!M285*$J$12/Stocks!$E$4*Layout!$D285)</f>
        <v/>
      </c>
      <c r="O303" s="92" t="str">
        <f>IF(ISBLANK(Layout!N285),"",Layout!N285*$J$12/Stocks!$E$4*Layout!$D285)</f>
        <v/>
      </c>
      <c r="P303" s="91">
        <f t="shared" si="10"/>
        <v>0</v>
      </c>
    </row>
    <row r="304" spans="1:16" x14ac:dyDescent="0.35">
      <c r="A304" s="96">
        <f t="shared" si="11"/>
        <v>284</v>
      </c>
      <c r="B304" s="95" t="str">
        <f>IF(ISBLANK(Layout!B286), "", Layout!B286)</f>
        <v/>
      </c>
      <c r="C304" s="94" t="str">
        <f>IF(ISBLANK(Layout!C286), "", Layout!C286)</f>
        <v/>
      </c>
      <c r="D304" s="93" t="str">
        <f>IF(Layout!D286 &gt;0, $J$12 - E304 - P304, "")</f>
        <v/>
      </c>
      <c r="E304" s="92">
        <f>IFERROR(Layout!D286*SUM($D$12:$D$17), "")</f>
        <v>0</v>
      </c>
      <c r="F304" s="92" t="str">
        <f>IF(ISBLANK(Layout!E286),"",Layout!E286*$J$12/Stocks!$E$3*Layout!$D286)</f>
        <v/>
      </c>
      <c r="G304" s="92" t="str">
        <f>IF(ISBLANK(Layout!F286),"",Layout!F286*$J$12/Stocks!$E$4*Layout!$D286)</f>
        <v/>
      </c>
      <c r="H304" s="92" t="str">
        <f>IF(ISBLANK(Layout!G286),"",Layout!G286*$J$12/Stocks!$E$5*Layout!$D286)</f>
        <v/>
      </c>
      <c r="I304" s="92" t="str">
        <f>IF(ISBLANK(Layout!H286),"",Layout!H286*$J$12/Stocks!$E$4*Layout!$D286)</f>
        <v/>
      </c>
      <c r="J304" s="92" t="str">
        <f>IF(ISBLANK(Layout!I286),"",Layout!I286*$J$12/Stocks!$E$4*Layout!$D286)</f>
        <v/>
      </c>
      <c r="K304" s="92" t="str">
        <f>IF(ISBLANK(Layout!J286),"",Layout!J286*$J$12/Stocks!$E$4*Layout!$D286)</f>
        <v/>
      </c>
      <c r="L304" s="92" t="str">
        <f>IF(ISBLANK(Layout!K286),"",Layout!K286*$J$12/Stocks!$E$4*Layout!$D286)</f>
        <v/>
      </c>
      <c r="M304" s="92" t="str">
        <f>IF(ISBLANK(Layout!L286),"",Layout!L286*$J$12/Stocks!$E$4*Layout!$D286)</f>
        <v/>
      </c>
      <c r="N304" s="92" t="str">
        <f>IF(ISBLANK(Layout!M286),"",Layout!M286*$J$12/Stocks!$E$4*Layout!$D286)</f>
        <v/>
      </c>
      <c r="O304" s="92" t="str">
        <f>IF(ISBLANK(Layout!N286),"",Layout!N286*$J$12/Stocks!$E$4*Layout!$D286)</f>
        <v/>
      </c>
      <c r="P304" s="91">
        <f t="shared" si="10"/>
        <v>0</v>
      </c>
    </row>
    <row r="305" spans="1:16" x14ac:dyDescent="0.35">
      <c r="A305" s="96">
        <f t="shared" si="11"/>
        <v>285</v>
      </c>
      <c r="B305" s="95" t="str">
        <f>IF(ISBLANK(Layout!B287), "", Layout!B287)</f>
        <v/>
      </c>
      <c r="C305" s="94" t="str">
        <f>IF(ISBLANK(Layout!C287), "", Layout!C287)</f>
        <v/>
      </c>
      <c r="D305" s="93" t="str">
        <f>IF(Layout!D287 &gt;0, $J$12 - E305 - P305, "")</f>
        <v/>
      </c>
      <c r="E305" s="92">
        <f>IFERROR(Layout!D287*SUM($D$12:$D$17), "")</f>
        <v>0</v>
      </c>
      <c r="F305" s="92" t="str">
        <f>IF(ISBLANK(Layout!E287),"",Layout!E287*$J$12/Stocks!$E$3*Layout!$D287)</f>
        <v/>
      </c>
      <c r="G305" s="92" t="str">
        <f>IF(ISBLANK(Layout!F287),"",Layout!F287*$J$12/Stocks!$E$4*Layout!$D287)</f>
        <v/>
      </c>
      <c r="H305" s="92" t="str">
        <f>IF(ISBLANK(Layout!G287),"",Layout!G287*$J$12/Stocks!$E$5*Layout!$D287)</f>
        <v/>
      </c>
      <c r="I305" s="92" t="str">
        <f>IF(ISBLANK(Layout!H287),"",Layout!H287*$J$12/Stocks!$E$4*Layout!$D287)</f>
        <v/>
      </c>
      <c r="J305" s="92" t="str">
        <f>IF(ISBLANK(Layout!I287),"",Layout!I287*$J$12/Stocks!$E$4*Layout!$D287)</f>
        <v/>
      </c>
      <c r="K305" s="92" t="str">
        <f>IF(ISBLANK(Layout!J287),"",Layout!J287*$J$12/Stocks!$E$4*Layout!$D287)</f>
        <v/>
      </c>
      <c r="L305" s="92" t="str">
        <f>IF(ISBLANK(Layout!K287),"",Layout!K287*$J$12/Stocks!$E$4*Layout!$D287)</f>
        <v/>
      </c>
      <c r="M305" s="92" t="str">
        <f>IF(ISBLANK(Layout!L287),"",Layout!L287*$J$12/Stocks!$E$4*Layout!$D287)</f>
        <v/>
      </c>
      <c r="N305" s="92" t="str">
        <f>IF(ISBLANK(Layout!M287),"",Layout!M287*$J$12/Stocks!$E$4*Layout!$D287)</f>
        <v/>
      </c>
      <c r="O305" s="92" t="str">
        <f>IF(ISBLANK(Layout!N287),"",Layout!N287*$J$12/Stocks!$E$4*Layout!$D287)</f>
        <v/>
      </c>
      <c r="P305" s="91">
        <f t="shared" si="10"/>
        <v>0</v>
      </c>
    </row>
    <row r="306" spans="1:16" x14ac:dyDescent="0.35">
      <c r="A306" s="96">
        <f t="shared" si="11"/>
        <v>286</v>
      </c>
      <c r="B306" s="95" t="str">
        <f>IF(ISBLANK(Layout!B288), "", Layout!B288)</f>
        <v/>
      </c>
      <c r="C306" s="94" t="str">
        <f>IF(ISBLANK(Layout!C288), "", Layout!C288)</f>
        <v/>
      </c>
      <c r="D306" s="93" t="str">
        <f>IF(Layout!D288 &gt;0, $J$12 - E306 - P306, "")</f>
        <v/>
      </c>
      <c r="E306" s="92">
        <f>IFERROR(Layout!D288*SUM($D$12:$D$17), "")</f>
        <v>0</v>
      </c>
      <c r="F306" s="92" t="str">
        <f>IF(ISBLANK(Layout!E288),"",Layout!E288*$J$12/Stocks!$E$3*Layout!$D288)</f>
        <v/>
      </c>
      <c r="G306" s="92" t="str">
        <f>IF(ISBLANK(Layout!F288),"",Layout!F288*$J$12/Stocks!$E$4*Layout!$D288)</f>
        <v/>
      </c>
      <c r="H306" s="92" t="str">
        <f>IF(ISBLANK(Layout!G288),"",Layout!G288*$J$12/Stocks!$E$5*Layout!$D288)</f>
        <v/>
      </c>
      <c r="I306" s="92" t="str">
        <f>IF(ISBLANK(Layout!H288),"",Layout!H288*$J$12/Stocks!$E$4*Layout!$D288)</f>
        <v/>
      </c>
      <c r="J306" s="92" t="str">
        <f>IF(ISBLANK(Layout!I288),"",Layout!I288*$J$12/Stocks!$E$4*Layout!$D288)</f>
        <v/>
      </c>
      <c r="K306" s="92" t="str">
        <f>IF(ISBLANK(Layout!J288),"",Layout!J288*$J$12/Stocks!$E$4*Layout!$D288)</f>
        <v/>
      </c>
      <c r="L306" s="92" t="str">
        <f>IF(ISBLANK(Layout!K288),"",Layout!K288*$J$12/Stocks!$E$4*Layout!$D288)</f>
        <v/>
      </c>
      <c r="M306" s="92" t="str">
        <f>IF(ISBLANK(Layout!L288),"",Layout!L288*$J$12/Stocks!$E$4*Layout!$D288)</f>
        <v/>
      </c>
      <c r="N306" s="92" t="str">
        <f>IF(ISBLANK(Layout!M288),"",Layout!M288*$J$12/Stocks!$E$4*Layout!$D288)</f>
        <v/>
      </c>
      <c r="O306" s="92" t="str">
        <f>IF(ISBLANK(Layout!N288),"",Layout!N288*$J$12/Stocks!$E$4*Layout!$D288)</f>
        <v/>
      </c>
      <c r="P306" s="91">
        <f t="shared" si="10"/>
        <v>0</v>
      </c>
    </row>
    <row r="307" spans="1:16" x14ac:dyDescent="0.35">
      <c r="A307" s="90">
        <f t="shared" si="11"/>
        <v>287</v>
      </c>
      <c r="B307" s="89" t="str">
        <f>IF(ISBLANK(Layout!B289), "", Layout!B289)</f>
        <v/>
      </c>
      <c r="C307" s="88" t="str">
        <f>IF(ISBLANK(Layout!C289), "", Layout!C289)</f>
        <v/>
      </c>
      <c r="D307" s="87" t="str">
        <f>IF(Layout!D289 &gt;0, $J$12 - E307 - P307, "")</f>
        <v/>
      </c>
      <c r="E307" s="86">
        <f>IFERROR(Layout!D289*SUM($D$12:$D$17), "")</f>
        <v>0</v>
      </c>
      <c r="F307" s="86" t="str">
        <f>IF(ISBLANK(Layout!E289),"",Layout!E289*$J$12/Stocks!$E$3*Layout!$D289)</f>
        <v/>
      </c>
      <c r="G307" s="86" t="str">
        <f>IF(ISBLANK(Layout!F289),"",Layout!F289*$J$12/Stocks!$E$4*Layout!$D289)</f>
        <v/>
      </c>
      <c r="H307" s="86" t="str">
        <f>IF(ISBLANK(Layout!G289),"",Layout!G289*$J$12/Stocks!$E$5*Layout!$D289)</f>
        <v/>
      </c>
      <c r="I307" s="86" t="str">
        <f>IF(ISBLANK(Layout!H289),"",Layout!H289*$J$12/Stocks!$E$4*Layout!$D289)</f>
        <v/>
      </c>
      <c r="J307" s="86" t="str">
        <f>IF(ISBLANK(Layout!I289),"",Layout!I289*$J$12/Stocks!$E$4*Layout!$D289)</f>
        <v/>
      </c>
      <c r="K307" s="86" t="str">
        <f>IF(ISBLANK(Layout!J289),"",Layout!J289*$J$12/Stocks!$E$4*Layout!$D289)</f>
        <v/>
      </c>
      <c r="L307" s="86" t="str">
        <f>IF(ISBLANK(Layout!K289),"",Layout!K289*$J$12/Stocks!$E$4*Layout!$D289)</f>
        <v/>
      </c>
      <c r="M307" s="86" t="str">
        <f>IF(ISBLANK(Layout!L289),"",Layout!L289*$J$12/Stocks!$E$4*Layout!$D289)</f>
        <v/>
      </c>
      <c r="N307" s="86" t="str">
        <f>IF(ISBLANK(Layout!M289),"",Layout!M289*$J$12/Stocks!$E$4*Layout!$D289)</f>
        <v/>
      </c>
      <c r="O307" s="86" t="str">
        <f>IF(ISBLANK(Layout!N289),"",Layout!N289*$J$12/Stocks!$E$4*Layout!$D289)</f>
        <v/>
      </c>
      <c r="P307" s="85">
        <f t="shared" si="10"/>
        <v>0</v>
      </c>
    </row>
    <row r="308" spans="1:16" x14ac:dyDescent="0.35">
      <c r="A308" s="103">
        <f t="shared" si="11"/>
        <v>288</v>
      </c>
      <c r="B308" s="102" t="str">
        <f>IF(ISBLANK(Layout!B290), "", Layout!B290)</f>
        <v/>
      </c>
      <c r="C308" s="101" t="str">
        <f>IF(ISBLANK(Layout!C290), "", Layout!C290)</f>
        <v/>
      </c>
      <c r="D308" s="100" t="str">
        <f>IF(Layout!D290 &gt;0, $J$12 - E308 - P308, "")</f>
        <v/>
      </c>
      <c r="E308" s="99">
        <f>IFERROR(Layout!D290*SUM($D$12:$D$17), "")</f>
        <v>0</v>
      </c>
      <c r="F308" s="98" t="str">
        <f>IF(ISBLANK(Layout!E290),"",Layout!E290*$J$12/Stocks!$E$3*Layout!$D290)</f>
        <v/>
      </c>
      <c r="G308" s="98" t="str">
        <f>IF(ISBLANK(Layout!F290),"",Layout!F290*$J$12/Stocks!$E$4*Layout!$D290)</f>
        <v/>
      </c>
      <c r="H308" s="98" t="str">
        <f>IF(ISBLANK(Layout!G290),"",Layout!G290*$J$12/Stocks!$E$5*Layout!$D290)</f>
        <v/>
      </c>
      <c r="I308" s="98" t="str">
        <f>IF(ISBLANK(Layout!H290),"",Layout!H290*$J$12/Stocks!$E$4*Layout!$D290)</f>
        <v/>
      </c>
      <c r="J308" s="98" t="str">
        <f>IF(ISBLANK(Layout!I290),"",Layout!I290*$J$12/Stocks!$E$4*Layout!$D290)</f>
        <v/>
      </c>
      <c r="K308" s="98" t="str">
        <f>IF(ISBLANK(Layout!J290),"",Layout!J290*$J$12/Stocks!$E$4*Layout!$D290)</f>
        <v/>
      </c>
      <c r="L308" s="98" t="str">
        <f>IF(ISBLANK(Layout!K290),"",Layout!K290*$J$12/Stocks!$E$4*Layout!$D290)</f>
        <v/>
      </c>
      <c r="M308" s="98" t="str">
        <f>IF(ISBLANK(Layout!L290),"",Layout!L290*$J$12/Stocks!$E$4*Layout!$D290)</f>
        <v/>
      </c>
      <c r="N308" s="98" t="str">
        <f>IF(ISBLANK(Layout!M290),"",Layout!M290*$J$12/Stocks!$E$4*Layout!$D290)</f>
        <v/>
      </c>
      <c r="O308" s="98" t="str">
        <f>IF(ISBLANK(Layout!N290),"",Layout!N290*$J$12/Stocks!$E$4*Layout!$D290)</f>
        <v/>
      </c>
      <c r="P308" s="97">
        <f t="shared" si="10"/>
        <v>0</v>
      </c>
    </row>
    <row r="309" spans="1:16" x14ac:dyDescent="0.35">
      <c r="A309" s="96">
        <f t="shared" si="11"/>
        <v>289</v>
      </c>
      <c r="B309" s="95" t="str">
        <f>IF(ISBLANK(Layout!B291), "", Layout!B291)</f>
        <v/>
      </c>
      <c r="C309" s="94" t="str">
        <f>IF(ISBLANK(Layout!C291), "", Layout!C291)</f>
        <v/>
      </c>
      <c r="D309" s="93" t="str">
        <f>IF(Layout!D291 &gt;0, $J$12 - E309 - P309, "")</f>
        <v/>
      </c>
      <c r="E309" s="92">
        <f>IFERROR(Layout!D291*SUM($D$12:$D$17), "")</f>
        <v>0</v>
      </c>
      <c r="F309" s="92" t="str">
        <f>IF(ISBLANK(Layout!E291),"",Layout!E291*$J$12/Stocks!$E$3*Layout!$D291)</f>
        <v/>
      </c>
      <c r="G309" s="92" t="str">
        <f>IF(ISBLANK(Layout!F291),"",Layout!F291*$J$12/Stocks!$E$4*Layout!$D291)</f>
        <v/>
      </c>
      <c r="H309" s="92" t="str">
        <f>IF(ISBLANK(Layout!G291),"",Layout!G291*$J$12/Stocks!$E$5*Layout!$D291)</f>
        <v/>
      </c>
      <c r="I309" s="92" t="str">
        <f>IF(ISBLANK(Layout!H291),"",Layout!H291*$J$12/Stocks!$E$4*Layout!$D291)</f>
        <v/>
      </c>
      <c r="J309" s="92" t="str">
        <f>IF(ISBLANK(Layout!I291),"",Layout!I291*$J$12/Stocks!$E$4*Layout!$D291)</f>
        <v/>
      </c>
      <c r="K309" s="92" t="str">
        <f>IF(ISBLANK(Layout!J291),"",Layout!J291*$J$12/Stocks!$E$4*Layout!$D291)</f>
        <v/>
      </c>
      <c r="L309" s="92" t="str">
        <f>IF(ISBLANK(Layout!K291),"",Layout!K291*$J$12/Stocks!$E$4*Layout!$D291)</f>
        <v/>
      </c>
      <c r="M309" s="92" t="str">
        <f>IF(ISBLANK(Layout!L291),"",Layout!L291*$J$12/Stocks!$E$4*Layout!$D291)</f>
        <v/>
      </c>
      <c r="N309" s="92" t="str">
        <f>IF(ISBLANK(Layout!M291),"",Layout!M291*$J$12/Stocks!$E$4*Layout!$D291)</f>
        <v/>
      </c>
      <c r="O309" s="92" t="str">
        <f>IF(ISBLANK(Layout!N291),"",Layout!N291*$J$12/Stocks!$E$4*Layout!$D291)</f>
        <v/>
      </c>
      <c r="P309" s="91">
        <f t="shared" si="10"/>
        <v>0</v>
      </c>
    </row>
    <row r="310" spans="1:16" x14ac:dyDescent="0.35">
      <c r="A310" s="96">
        <f t="shared" si="11"/>
        <v>290</v>
      </c>
      <c r="B310" s="95" t="str">
        <f>IF(ISBLANK(Layout!B292), "", Layout!B292)</f>
        <v/>
      </c>
      <c r="C310" s="94" t="str">
        <f>IF(ISBLANK(Layout!C292), "", Layout!C292)</f>
        <v/>
      </c>
      <c r="D310" s="93" t="str">
        <f>IF(Layout!D292 &gt;0, $J$12 - E310 - P310, "")</f>
        <v/>
      </c>
      <c r="E310" s="92">
        <f>IFERROR(Layout!D292*SUM($D$12:$D$17), "")</f>
        <v>0</v>
      </c>
      <c r="F310" s="92" t="str">
        <f>IF(ISBLANK(Layout!E292),"",Layout!E292*$J$12/Stocks!$E$3*Layout!$D292)</f>
        <v/>
      </c>
      <c r="G310" s="92" t="str">
        <f>IF(ISBLANK(Layout!F292),"",Layout!F292*$J$12/Stocks!$E$4*Layout!$D292)</f>
        <v/>
      </c>
      <c r="H310" s="92" t="str">
        <f>IF(ISBLANK(Layout!G292),"",Layout!G292*$J$12/Stocks!$E$5*Layout!$D292)</f>
        <v/>
      </c>
      <c r="I310" s="92" t="str">
        <f>IF(ISBLANK(Layout!H292),"",Layout!H292*$J$12/Stocks!$E$4*Layout!$D292)</f>
        <v/>
      </c>
      <c r="J310" s="92" t="str">
        <f>IF(ISBLANK(Layout!I292),"",Layout!I292*$J$12/Stocks!$E$4*Layout!$D292)</f>
        <v/>
      </c>
      <c r="K310" s="92" t="str">
        <f>IF(ISBLANK(Layout!J292),"",Layout!J292*$J$12/Stocks!$E$4*Layout!$D292)</f>
        <v/>
      </c>
      <c r="L310" s="92" t="str">
        <f>IF(ISBLANK(Layout!K292),"",Layout!K292*$J$12/Stocks!$E$4*Layout!$D292)</f>
        <v/>
      </c>
      <c r="M310" s="92" t="str">
        <f>IF(ISBLANK(Layout!L292),"",Layout!L292*$J$12/Stocks!$E$4*Layout!$D292)</f>
        <v/>
      </c>
      <c r="N310" s="92" t="str">
        <f>IF(ISBLANK(Layout!M292),"",Layout!M292*$J$12/Stocks!$E$4*Layout!$D292)</f>
        <v/>
      </c>
      <c r="O310" s="92" t="str">
        <f>IF(ISBLANK(Layout!N292),"",Layout!N292*$J$12/Stocks!$E$4*Layout!$D292)</f>
        <v/>
      </c>
      <c r="P310" s="91">
        <f t="shared" si="10"/>
        <v>0</v>
      </c>
    </row>
    <row r="311" spans="1:16" x14ac:dyDescent="0.35">
      <c r="A311" s="96">
        <f t="shared" si="11"/>
        <v>291</v>
      </c>
      <c r="B311" s="95" t="str">
        <f>IF(ISBLANK(Layout!B293), "", Layout!B293)</f>
        <v/>
      </c>
      <c r="C311" s="94" t="str">
        <f>IF(ISBLANK(Layout!C293), "", Layout!C293)</f>
        <v/>
      </c>
      <c r="D311" s="93" t="str">
        <f>IF(Layout!D293 &gt;0, $J$12 - E311 - P311, "")</f>
        <v/>
      </c>
      <c r="E311" s="92">
        <f>IFERROR(Layout!D293*SUM($D$12:$D$17), "")</f>
        <v>0</v>
      </c>
      <c r="F311" s="92" t="str">
        <f>IF(ISBLANK(Layout!E293),"",Layout!E293*$J$12/Stocks!$E$3*Layout!$D293)</f>
        <v/>
      </c>
      <c r="G311" s="92" t="str">
        <f>IF(ISBLANK(Layout!F293),"",Layout!F293*$J$12/Stocks!$E$4*Layout!$D293)</f>
        <v/>
      </c>
      <c r="H311" s="92" t="str">
        <f>IF(ISBLANK(Layout!G293),"",Layout!G293*$J$12/Stocks!$E$5*Layout!$D293)</f>
        <v/>
      </c>
      <c r="I311" s="92" t="str">
        <f>IF(ISBLANK(Layout!H293),"",Layout!H293*$J$12/Stocks!$E$4*Layout!$D293)</f>
        <v/>
      </c>
      <c r="J311" s="92" t="str">
        <f>IF(ISBLANK(Layout!I293),"",Layout!I293*$J$12/Stocks!$E$4*Layout!$D293)</f>
        <v/>
      </c>
      <c r="K311" s="92" t="str">
        <f>IF(ISBLANK(Layout!J293),"",Layout!J293*$J$12/Stocks!$E$4*Layout!$D293)</f>
        <v/>
      </c>
      <c r="L311" s="92" t="str">
        <f>IF(ISBLANK(Layout!K293),"",Layout!K293*$J$12/Stocks!$E$4*Layout!$D293)</f>
        <v/>
      </c>
      <c r="M311" s="92" t="str">
        <f>IF(ISBLANK(Layout!L293),"",Layout!L293*$J$12/Stocks!$E$4*Layout!$D293)</f>
        <v/>
      </c>
      <c r="N311" s="92" t="str">
        <f>IF(ISBLANK(Layout!M293),"",Layout!M293*$J$12/Stocks!$E$4*Layout!$D293)</f>
        <v/>
      </c>
      <c r="O311" s="92" t="str">
        <f>IF(ISBLANK(Layout!N293),"",Layout!N293*$J$12/Stocks!$E$4*Layout!$D293)</f>
        <v/>
      </c>
      <c r="P311" s="91">
        <f t="shared" si="10"/>
        <v>0</v>
      </c>
    </row>
    <row r="312" spans="1:16" x14ac:dyDescent="0.35">
      <c r="A312" s="96">
        <f t="shared" si="11"/>
        <v>292</v>
      </c>
      <c r="B312" s="95" t="str">
        <f>IF(ISBLANK(Layout!B294), "", Layout!B294)</f>
        <v/>
      </c>
      <c r="C312" s="94" t="str">
        <f>IF(ISBLANK(Layout!C294), "", Layout!C294)</f>
        <v/>
      </c>
      <c r="D312" s="93" t="str">
        <f>IF(Layout!D294 &gt;0, $J$12 - E312 - P312, "")</f>
        <v/>
      </c>
      <c r="E312" s="92">
        <f>IFERROR(Layout!D294*SUM($D$12:$D$17), "")</f>
        <v>0</v>
      </c>
      <c r="F312" s="92" t="str">
        <f>IF(ISBLANK(Layout!E294),"",Layout!E294*$J$12/Stocks!$E$3*Layout!$D294)</f>
        <v/>
      </c>
      <c r="G312" s="92" t="str">
        <f>IF(ISBLANK(Layout!F294),"",Layout!F294*$J$12/Stocks!$E$4*Layout!$D294)</f>
        <v/>
      </c>
      <c r="H312" s="92" t="str">
        <f>IF(ISBLANK(Layout!G294),"",Layout!G294*$J$12/Stocks!$E$5*Layout!$D294)</f>
        <v/>
      </c>
      <c r="I312" s="92" t="str">
        <f>IF(ISBLANK(Layout!H294),"",Layout!H294*$J$12/Stocks!$E$4*Layout!$D294)</f>
        <v/>
      </c>
      <c r="J312" s="92" t="str">
        <f>IF(ISBLANK(Layout!I294),"",Layout!I294*$J$12/Stocks!$E$4*Layout!$D294)</f>
        <v/>
      </c>
      <c r="K312" s="92" t="str">
        <f>IF(ISBLANK(Layout!J294),"",Layout!J294*$J$12/Stocks!$E$4*Layout!$D294)</f>
        <v/>
      </c>
      <c r="L312" s="92" t="str">
        <f>IF(ISBLANK(Layout!K294),"",Layout!K294*$J$12/Stocks!$E$4*Layout!$D294)</f>
        <v/>
      </c>
      <c r="M312" s="92" t="str">
        <f>IF(ISBLANK(Layout!L294),"",Layout!L294*$J$12/Stocks!$E$4*Layout!$D294)</f>
        <v/>
      </c>
      <c r="N312" s="92" t="str">
        <f>IF(ISBLANK(Layout!M294),"",Layout!M294*$J$12/Stocks!$E$4*Layout!$D294)</f>
        <v/>
      </c>
      <c r="O312" s="92" t="str">
        <f>IF(ISBLANK(Layout!N294),"",Layout!N294*$J$12/Stocks!$E$4*Layout!$D294)</f>
        <v/>
      </c>
      <c r="P312" s="91">
        <f t="shared" si="10"/>
        <v>0</v>
      </c>
    </row>
    <row r="313" spans="1:16" x14ac:dyDescent="0.35">
      <c r="A313" s="96">
        <f t="shared" si="11"/>
        <v>293</v>
      </c>
      <c r="B313" s="95" t="str">
        <f>IF(ISBLANK(Layout!B295), "", Layout!B295)</f>
        <v/>
      </c>
      <c r="C313" s="94" t="str">
        <f>IF(ISBLANK(Layout!C295), "", Layout!C295)</f>
        <v/>
      </c>
      <c r="D313" s="93" t="str">
        <f>IF(Layout!D295 &gt;0, $J$12 - E313 - P313, "")</f>
        <v/>
      </c>
      <c r="E313" s="92">
        <f>IFERROR(Layout!D295*SUM($D$12:$D$17), "")</f>
        <v>0</v>
      </c>
      <c r="F313" s="92" t="str">
        <f>IF(ISBLANK(Layout!E295),"",Layout!E295*$J$12/Stocks!$E$3*Layout!$D295)</f>
        <v/>
      </c>
      <c r="G313" s="92" t="str">
        <f>IF(ISBLANK(Layout!F295),"",Layout!F295*$J$12/Stocks!$E$4*Layout!$D295)</f>
        <v/>
      </c>
      <c r="H313" s="92" t="str">
        <f>IF(ISBLANK(Layout!G295),"",Layout!G295*$J$12/Stocks!$E$5*Layout!$D295)</f>
        <v/>
      </c>
      <c r="I313" s="92" t="str">
        <f>IF(ISBLANK(Layout!H295),"",Layout!H295*$J$12/Stocks!$E$4*Layout!$D295)</f>
        <v/>
      </c>
      <c r="J313" s="92" t="str">
        <f>IF(ISBLANK(Layout!I295),"",Layout!I295*$J$12/Stocks!$E$4*Layout!$D295)</f>
        <v/>
      </c>
      <c r="K313" s="92" t="str">
        <f>IF(ISBLANK(Layout!J295),"",Layout!J295*$J$12/Stocks!$E$4*Layout!$D295)</f>
        <v/>
      </c>
      <c r="L313" s="92" t="str">
        <f>IF(ISBLANK(Layout!K295),"",Layout!K295*$J$12/Stocks!$E$4*Layout!$D295)</f>
        <v/>
      </c>
      <c r="M313" s="92" t="str">
        <f>IF(ISBLANK(Layout!L295),"",Layout!L295*$J$12/Stocks!$E$4*Layout!$D295)</f>
        <v/>
      </c>
      <c r="N313" s="92" t="str">
        <f>IF(ISBLANK(Layout!M295),"",Layout!M295*$J$12/Stocks!$E$4*Layout!$D295)</f>
        <v/>
      </c>
      <c r="O313" s="92" t="str">
        <f>IF(ISBLANK(Layout!N295),"",Layout!N295*$J$12/Stocks!$E$4*Layout!$D295)</f>
        <v/>
      </c>
      <c r="P313" s="91">
        <f t="shared" si="10"/>
        <v>0</v>
      </c>
    </row>
    <row r="314" spans="1:16" x14ac:dyDescent="0.35">
      <c r="A314" s="96">
        <f t="shared" si="11"/>
        <v>294</v>
      </c>
      <c r="B314" s="95" t="str">
        <f>IF(ISBLANK(Layout!B296), "", Layout!B296)</f>
        <v/>
      </c>
      <c r="C314" s="94" t="str">
        <f>IF(ISBLANK(Layout!C296), "", Layout!C296)</f>
        <v/>
      </c>
      <c r="D314" s="93" t="str">
        <f>IF(Layout!D296 &gt;0, $J$12 - E314 - P314, "")</f>
        <v/>
      </c>
      <c r="E314" s="92">
        <f>IFERROR(Layout!D296*SUM($D$12:$D$17), "")</f>
        <v>0</v>
      </c>
      <c r="F314" s="92" t="str">
        <f>IF(ISBLANK(Layout!E296),"",Layout!E296*$J$12/Stocks!$E$3*Layout!$D296)</f>
        <v/>
      </c>
      <c r="G314" s="92" t="str">
        <f>IF(ISBLANK(Layout!F296),"",Layout!F296*$J$12/Stocks!$E$4*Layout!$D296)</f>
        <v/>
      </c>
      <c r="H314" s="92" t="str">
        <f>IF(ISBLANK(Layout!G296),"",Layout!G296*$J$12/Stocks!$E$5*Layout!$D296)</f>
        <v/>
      </c>
      <c r="I314" s="92" t="str">
        <f>IF(ISBLANK(Layout!H296),"",Layout!H296*$J$12/Stocks!$E$4*Layout!$D296)</f>
        <v/>
      </c>
      <c r="J314" s="92" t="str">
        <f>IF(ISBLANK(Layout!I296),"",Layout!I296*$J$12/Stocks!$E$4*Layout!$D296)</f>
        <v/>
      </c>
      <c r="K314" s="92" t="str">
        <f>IF(ISBLANK(Layout!J296),"",Layout!J296*$J$12/Stocks!$E$4*Layout!$D296)</f>
        <v/>
      </c>
      <c r="L314" s="92" t="str">
        <f>IF(ISBLANK(Layout!K296),"",Layout!K296*$J$12/Stocks!$E$4*Layout!$D296)</f>
        <v/>
      </c>
      <c r="M314" s="92" t="str">
        <f>IF(ISBLANK(Layout!L296),"",Layout!L296*$J$12/Stocks!$E$4*Layout!$D296)</f>
        <v/>
      </c>
      <c r="N314" s="92" t="str">
        <f>IF(ISBLANK(Layout!M296),"",Layout!M296*$J$12/Stocks!$E$4*Layout!$D296)</f>
        <v/>
      </c>
      <c r="O314" s="92" t="str">
        <f>IF(ISBLANK(Layout!N296),"",Layout!N296*$J$12/Stocks!$E$4*Layout!$D296)</f>
        <v/>
      </c>
      <c r="P314" s="91">
        <f t="shared" si="10"/>
        <v>0</v>
      </c>
    </row>
    <row r="315" spans="1:16" x14ac:dyDescent="0.35">
      <c r="A315" s="90">
        <f t="shared" si="11"/>
        <v>295</v>
      </c>
      <c r="B315" s="89" t="str">
        <f>IF(ISBLANK(Layout!B297), "", Layout!B297)</f>
        <v/>
      </c>
      <c r="C315" s="88" t="str">
        <f>IF(ISBLANK(Layout!C297), "", Layout!C297)</f>
        <v/>
      </c>
      <c r="D315" s="87" t="str">
        <f>IF(Layout!D297 &gt;0, $J$12 - E315 - P315, "")</f>
        <v/>
      </c>
      <c r="E315" s="86">
        <f>IFERROR(Layout!D297*SUM($D$12:$D$17), "")</f>
        <v>0</v>
      </c>
      <c r="F315" s="86" t="str">
        <f>IF(ISBLANK(Layout!E297),"",Layout!E297*$J$12/Stocks!$E$3*Layout!$D297)</f>
        <v/>
      </c>
      <c r="G315" s="86" t="str">
        <f>IF(ISBLANK(Layout!F297),"",Layout!F297*$J$12/Stocks!$E$4*Layout!$D297)</f>
        <v/>
      </c>
      <c r="H315" s="86" t="str">
        <f>IF(ISBLANK(Layout!G297),"",Layout!G297*$J$12/Stocks!$E$5*Layout!$D297)</f>
        <v/>
      </c>
      <c r="I315" s="86" t="str">
        <f>IF(ISBLANK(Layout!H297),"",Layout!H297*$J$12/Stocks!$E$4*Layout!$D297)</f>
        <v/>
      </c>
      <c r="J315" s="86" t="str">
        <f>IF(ISBLANK(Layout!I297),"",Layout!I297*$J$12/Stocks!$E$4*Layout!$D297)</f>
        <v/>
      </c>
      <c r="K315" s="86" t="str">
        <f>IF(ISBLANK(Layout!J297),"",Layout!J297*$J$12/Stocks!$E$4*Layout!$D297)</f>
        <v/>
      </c>
      <c r="L315" s="86" t="str">
        <f>IF(ISBLANK(Layout!K297),"",Layout!K297*$J$12/Stocks!$E$4*Layout!$D297)</f>
        <v/>
      </c>
      <c r="M315" s="86" t="str">
        <f>IF(ISBLANK(Layout!L297),"",Layout!L297*$J$12/Stocks!$E$4*Layout!$D297)</f>
        <v/>
      </c>
      <c r="N315" s="86" t="str">
        <f>IF(ISBLANK(Layout!M297),"",Layout!M297*$J$12/Stocks!$E$4*Layout!$D297)</f>
        <v/>
      </c>
      <c r="O315" s="86" t="str">
        <f>IF(ISBLANK(Layout!N297),"",Layout!N297*$J$12/Stocks!$E$4*Layout!$D297)</f>
        <v/>
      </c>
      <c r="P315" s="85">
        <f t="shared" si="10"/>
        <v>0</v>
      </c>
    </row>
    <row r="316" spans="1:16" x14ac:dyDescent="0.35">
      <c r="A316" s="103">
        <f t="shared" si="11"/>
        <v>296</v>
      </c>
      <c r="B316" s="102" t="str">
        <f>IF(ISBLANK(Layout!B298), "", Layout!B298)</f>
        <v/>
      </c>
      <c r="C316" s="101" t="str">
        <f>IF(ISBLANK(Layout!C298), "", Layout!C298)</f>
        <v/>
      </c>
      <c r="D316" s="100" t="str">
        <f>IF(Layout!D298 &gt;0, $J$12 - E316 - P316, "")</f>
        <v/>
      </c>
      <c r="E316" s="99">
        <f>IFERROR(Layout!D298*SUM($D$12:$D$17), "")</f>
        <v>0</v>
      </c>
      <c r="F316" s="98" t="str">
        <f>IF(ISBLANK(Layout!E298),"",Layout!E298*$J$12/Stocks!$E$3*Layout!$D298)</f>
        <v/>
      </c>
      <c r="G316" s="98" t="str">
        <f>IF(ISBLANK(Layout!F298),"",Layout!F298*$J$12/Stocks!$E$4*Layout!$D298)</f>
        <v/>
      </c>
      <c r="H316" s="98" t="str">
        <f>IF(ISBLANK(Layout!G298),"",Layout!G298*$J$12/Stocks!$E$5*Layout!$D298)</f>
        <v/>
      </c>
      <c r="I316" s="98" t="str">
        <f>IF(ISBLANK(Layout!H298),"",Layout!H298*$J$12/Stocks!$E$4*Layout!$D298)</f>
        <v/>
      </c>
      <c r="J316" s="98" t="str">
        <f>IF(ISBLANK(Layout!I298),"",Layout!I298*$J$12/Stocks!$E$4*Layout!$D298)</f>
        <v/>
      </c>
      <c r="K316" s="98" t="str">
        <f>IF(ISBLANK(Layout!J298),"",Layout!J298*$J$12/Stocks!$E$4*Layout!$D298)</f>
        <v/>
      </c>
      <c r="L316" s="98" t="str">
        <f>IF(ISBLANK(Layout!K298),"",Layout!K298*$J$12/Stocks!$E$4*Layout!$D298)</f>
        <v/>
      </c>
      <c r="M316" s="98" t="str">
        <f>IF(ISBLANK(Layout!L298),"",Layout!L298*$J$12/Stocks!$E$4*Layout!$D298)</f>
        <v/>
      </c>
      <c r="N316" s="98" t="str">
        <f>IF(ISBLANK(Layout!M298),"",Layout!M298*$J$12/Stocks!$E$4*Layout!$D298)</f>
        <v/>
      </c>
      <c r="O316" s="98" t="str">
        <f>IF(ISBLANK(Layout!N298),"",Layout!N298*$J$12/Stocks!$E$4*Layout!$D298)</f>
        <v/>
      </c>
      <c r="P316" s="97">
        <f t="shared" si="10"/>
        <v>0</v>
      </c>
    </row>
    <row r="317" spans="1:16" x14ac:dyDescent="0.35">
      <c r="A317" s="96">
        <f t="shared" si="11"/>
        <v>297</v>
      </c>
      <c r="B317" s="95" t="str">
        <f>IF(ISBLANK(Layout!B299), "", Layout!B299)</f>
        <v/>
      </c>
      <c r="C317" s="94" t="str">
        <f>IF(ISBLANK(Layout!C299), "", Layout!C299)</f>
        <v/>
      </c>
      <c r="D317" s="93" t="str">
        <f>IF(Layout!D299 &gt;0, $J$12 - E317 - P317, "")</f>
        <v/>
      </c>
      <c r="E317" s="92">
        <f>IFERROR(Layout!D299*SUM($D$12:$D$17), "")</f>
        <v>0</v>
      </c>
      <c r="F317" s="92" t="str">
        <f>IF(ISBLANK(Layout!E299),"",Layout!E299*$J$12/Stocks!$E$3*Layout!$D299)</f>
        <v/>
      </c>
      <c r="G317" s="92" t="str">
        <f>IF(ISBLANK(Layout!F299),"",Layout!F299*$J$12/Stocks!$E$4*Layout!$D299)</f>
        <v/>
      </c>
      <c r="H317" s="92" t="str">
        <f>IF(ISBLANK(Layout!G299),"",Layout!G299*$J$12/Stocks!$E$5*Layout!$D299)</f>
        <v/>
      </c>
      <c r="I317" s="92" t="str">
        <f>IF(ISBLANK(Layout!H299),"",Layout!H299*$J$12/Stocks!$E$4*Layout!$D299)</f>
        <v/>
      </c>
      <c r="J317" s="92" t="str">
        <f>IF(ISBLANK(Layout!I299),"",Layout!I299*$J$12/Stocks!$E$4*Layout!$D299)</f>
        <v/>
      </c>
      <c r="K317" s="92" t="str">
        <f>IF(ISBLANK(Layout!J299),"",Layout!J299*$J$12/Stocks!$E$4*Layout!$D299)</f>
        <v/>
      </c>
      <c r="L317" s="92" t="str">
        <f>IF(ISBLANK(Layout!K299),"",Layout!K299*$J$12/Stocks!$E$4*Layout!$D299)</f>
        <v/>
      </c>
      <c r="M317" s="92" t="str">
        <f>IF(ISBLANK(Layout!L299),"",Layout!L299*$J$12/Stocks!$E$4*Layout!$D299)</f>
        <v/>
      </c>
      <c r="N317" s="92" t="str">
        <f>IF(ISBLANK(Layout!M299),"",Layout!M299*$J$12/Stocks!$E$4*Layout!$D299)</f>
        <v/>
      </c>
      <c r="O317" s="92" t="str">
        <f>IF(ISBLANK(Layout!N299),"",Layout!N299*$J$12/Stocks!$E$4*Layout!$D299)</f>
        <v/>
      </c>
      <c r="P317" s="91">
        <f t="shared" si="10"/>
        <v>0</v>
      </c>
    </row>
    <row r="318" spans="1:16" x14ac:dyDescent="0.35">
      <c r="A318" s="96">
        <f t="shared" si="11"/>
        <v>298</v>
      </c>
      <c r="B318" s="95" t="str">
        <f>IF(ISBLANK(Layout!B300), "", Layout!B300)</f>
        <v/>
      </c>
      <c r="C318" s="94" t="str">
        <f>IF(ISBLANK(Layout!C300), "", Layout!C300)</f>
        <v/>
      </c>
      <c r="D318" s="93" t="str">
        <f>IF(Layout!D300 &gt;0, $J$12 - E318 - P318, "")</f>
        <v/>
      </c>
      <c r="E318" s="92">
        <f>IFERROR(Layout!D300*SUM($D$12:$D$17), "")</f>
        <v>0</v>
      </c>
      <c r="F318" s="92" t="str">
        <f>IF(ISBLANK(Layout!E300),"",Layout!E300*$J$12/Stocks!$E$3*Layout!$D300)</f>
        <v/>
      </c>
      <c r="G318" s="92" t="str">
        <f>IF(ISBLANK(Layout!F300),"",Layout!F300*$J$12/Stocks!$E$4*Layout!$D300)</f>
        <v/>
      </c>
      <c r="H318" s="92" t="str">
        <f>IF(ISBLANK(Layout!G300),"",Layout!G300*$J$12/Stocks!$E$5*Layout!$D300)</f>
        <v/>
      </c>
      <c r="I318" s="92" t="str">
        <f>IF(ISBLANK(Layout!H300),"",Layout!H300*$J$12/Stocks!$E$4*Layout!$D300)</f>
        <v/>
      </c>
      <c r="J318" s="92" t="str">
        <f>IF(ISBLANK(Layout!I300),"",Layout!I300*$J$12/Stocks!$E$4*Layout!$D300)</f>
        <v/>
      </c>
      <c r="K318" s="92" t="str">
        <f>IF(ISBLANK(Layout!J300),"",Layout!J300*$J$12/Stocks!$E$4*Layout!$D300)</f>
        <v/>
      </c>
      <c r="L318" s="92" t="str">
        <f>IF(ISBLANK(Layout!K300),"",Layout!K300*$J$12/Stocks!$E$4*Layout!$D300)</f>
        <v/>
      </c>
      <c r="M318" s="92" t="str">
        <f>IF(ISBLANK(Layout!L300),"",Layout!L300*$J$12/Stocks!$E$4*Layout!$D300)</f>
        <v/>
      </c>
      <c r="N318" s="92" t="str">
        <f>IF(ISBLANK(Layout!M300),"",Layout!M300*$J$12/Stocks!$E$4*Layout!$D300)</f>
        <v/>
      </c>
      <c r="O318" s="92" t="str">
        <f>IF(ISBLANK(Layout!N300),"",Layout!N300*$J$12/Stocks!$E$4*Layout!$D300)</f>
        <v/>
      </c>
      <c r="P318" s="91">
        <f t="shared" si="10"/>
        <v>0</v>
      </c>
    </row>
    <row r="319" spans="1:16" x14ac:dyDescent="0.35">
      <c r="A319" s="96">
        <f t="shared" si="11"/>
        <v>299</v>
      </c>
      <c r="B319" s="95" t="str">
        <f>IF(ISBLANK(Layout!B301), "", Layout!B301)</f>
        <v/>
      </c>
      <c r="C319" s="94" t="str">
        <f>IF(ISBLANK(Layout!C301), "", Layout!C301)</f>
        <v/>
      </c>
      <c r="D319" s="93" t="str">
        <f>IF(Layout!D301 &gt;0, $J$12 - E319 - P319, "")</f>
        <v/>
      </c>
      <c r="E319" s="92">
        <f>IFERROR(Layout!D301*SUM($D$12:$D$17), "")</f>
        <v>0</v>
      </c>
      <c r="F319" s="92" t="str">
        <f>IF(ISBLANK(Layout!E301),"",Layout!E301*$J$12/Stocks!$E$3*Layout!$D301)</f>
        <v/>
      </c>
      <c r="G319" s="92" t="str">
        <f>IF(ISBLANK(Layout!F301),"",Layout!F301*$J$12/Stocks!$E$4*Layout!$D301)</f>
        <v/>
      </c>
      <c r="H319" s="92" t="str">
        <f>IF(ISBLANK(Layout!G301),"",Layout!G301*$J$12/Stocks!$E$5*Layout!$D301)</f>
        <v/>
      </c>
      <c r="I319" s="92" t="str">
        <f>IF(ISBLANK(Layout!H301),"",Layout!H301*$J$12/Stocks!$E$4*Layout!$D301)</f>
        <v/>
      </c>
      <c r="J319" s="92" t="str">
        <f>IF(ISBLANK(Layout!I301),"",Layout!I301*$J$12/Stocks!$E$4*Layout!$D301)</f>
        <v/>
      </c>
      <c r="K319" s="92" t="str">
        <f>IF(ISBLANK(Layout!J301),"",Layout!J301*$J$12/Stocks!$E$4*Layout!$D301)</f>
        <v/>
      </c>
      <c r="L319" s="92" t="str">
        <f>IF(ISBLANK(Layout!K301),"",Layout!K301*$J$12/Stocks!$E$4*Layout!$D301)</f>
        <v/>
      </c>
      <c r="M319" s="92" t="str">
        <f>IF(ISBLANK(Layout!L301),"",Layout!L301*$J$12/Stocks!$E$4*Layout!$D301)</f>
        <v/>
      </c>
      <c r="N319" s="92" t="str">
        <f>IF(ISBLANK(Layout!M301),"",Layout!M301*$J$12/Stocks!$E$4*Layout!$D301)</f>
        <v/>
      </c>
      <c r="O319" s="92" t="str">
        <f>IF(ISBLANK(Layout!N301),"",Layout!N301*$J$12/Stocks!$E$4*Layout!$D301)</f>
        <v/>
      </c>
      <c r="P319" s="91">
        <f t="shared" si="10"/>
        <v>0</v>
      </c>
    </row>
    <row r="320" spans="1:16" x14ac:dyDescent="0.35">
      <c r="A320" s="96">
        <f t="shared" si="11"/>
        <v>300</v>
      </c>
      <c r="B320" s="95" t="str">
        <f>IF(ISBLANK(Layout!B302), "", Layout!B302)</f>
        <v/>
      </c>
      <c r="C320" s="94" t="str">
        <f>IF(ISBLANK(Layout!C302), "", Layout!C302)</f>
        <v/>
      </c>
      <c r="D320" s="93" t="str">
        <f>IF(Layout!D302 &gt;0, $J$12 - E320 - P320, "")</f>
        <v/>
      </c>
      <c r="E320" s="92">
        <f>IFERROR(Layout!D302*SUM($D$12:$D$17), "")</f>
        <v>0</v>
      </c>
      <c r="F320" s="92" t="str">
        <f>IF(ISBLANK(Layout!E302),"",Layout!E302*$J$12/Stocks!$E$3*Layout!$D302)</f>
        <v/>
      </c>
      <c r="G320" s="92" t="str">
        <f>IF(ISBLANK(Layout!F302),"",Layout!F302*$J$12/Stocks!$E$4*Layout!$D302)</f>
        <v/>
      </c>
      <c r="H320" s="92" t="str">
        <f>IF(ISBLANK(Layout!G302),"",Layout!G302*$J$12/Stocks!$E$5*Layout!$D302)</f>
        <v/>
      </c>
      <c r="I320" s="92" t="str">
        <f>IF(ISBLANK(Layout!H302),"",Layout!H302*$J$12/Stocks!$E$4*Layout!$D302)</f>
        <v/>
      </c>
      <c r="J320" s="92" t="str">
        <f>IF(ISBLANK(Layout!I302),"",Layout!I302*$J$12/Stocks!$E$4*Layout!$D302)</f>
        <v/>
      </c>
      <c r="K320" s="92" t="str">
        <f>IF(ISBLANK(Layout!J302),"",Layout!J302*$J$12/Stocks!$E$4*Layout!$D302)</f>
        <v/>
      </c>
      <c r="L320" s="92" t="str">
        <f>IF(ISBLANK(Layout!K302),"",Layout!K302*$J$12/Stocks!$E$4*Layout!$D302)</f>
        <v/>
      </c>
      <c r="M320" s="92" t="str">
        <f>IF(ISBLANK(Layout!L302),"",Layout!L302*$J$12/Stocks!$E$4*Layout!$D302)</f>
        <v/>
      </c>
      <c r="N320" s="92" t="str">
        <f>IF(ISBLANK(Layout!M302),"",Layout!M302*$J$12/Stocks!$E$4*Layout!$D302)</f>
        <v/>
      </c>
      <c r="O320" s="92" t="str">
        <f>IF(ISBLANK(Layout!N302),"",Layout!N302*$J$12/Stocks!$E$4*Layout!$D302)</f>
        <v/>
      </c>
      <c r="P320" s="91">
        <f t="shared" si="10"/>
        <v>0</v>
      </c>
    </row>
    <row r="321" spans="1:16" x14ac:dyDescent="0.35">
      <c r="A321" s="96">
        <f t="shared" si="11"/>
        <v>301</v>
      </c>
      <c r="B321" s="95" t="str">
        <f>IF(ISBLANK(Layout!B303), "", Layout!B303)</f>
        <v/>
      </c>
      <c r="C321" s="94" t="str">
        <f>IF(ISBLANK(Layout!C303), "", Layout!C303)</f>
        <v/>
      </c>
      <c r="D321" s="93" t="str">
        <f>IF(Layout!D303 &gt;0, $J$12 - E321 - P321, "")</f>
        <v/>
      </c>
      <c r="E321" s="92">
        <f>IFERROR(Layout!D303*SUM($D$12:$D$17), "")</f>
        <v>0</v>
      </c>
      <c r="F321" s="92" t="str">
        <f>IF(ISBLANK(Layout!E303),"",Layout!E303*$J$12/Stocks!$E$3*Layout!$D303)</f>
        <v/>
      </c>
      <c r="G321" s="92" t="str">
        <f>IF(ISBLANK(Layout!F303),"",Layout!F303*$J$12/Stocks!$E$4*Layout!$D303)</f>
        <v/>
      </c>
      <c r="H321" s="92" t="str">
        <f>IF(ISBLANK(Layout!G303),"",Layout!G303*$J$12/Stocks!$E$5*Layout!$D303)</f>
        <v/>
      </c>
      <c r="I321" s="92" t="str">
        <f>IF(ISBLANK(Layout!H303),"",Layout!H303*$J$12/Stocks!$E$4*Layout!$D303)</f>
        <v/>
      </c>
      <c r="J321" s="92" t="str">
        <f>IF(ISBLANK(Layout!I303),"",Layout!I303*$J$12/Stocks!$E$4*Layout!$D303)</f>
        <v/>
      </c>
      <c r="K321" s="92" t="str">
        <f>IF(ISBLANK(Layout!J303),"",Layout!J303*$J$12/Stocks!$E$4*Layout!$D303)</f>
        <v/>
      </c>
      <c r="L321" s="92" t="str">
        <f>IF(ISBLANK(Layout!K303),"",Layout!K303*$J$12/Stocks!$E$4*Layout!$D303)</f>
        <v/>
      </c>
      <c r="M321" s="92" t="str">
        <f>IF(ISBLANK(Layout!L303),"",Layout!L303*$J$12/Stocks!$E$4*Layout!$D303)</f>
        <v/>
      </c>
      <c r="N321" s="92" t="str">
        <f>IF(ISBLANK(Layout!M303),"",Layout!M303*$J$12/Stocks!$E$4*Layout!$D303)</f>
        <v/>
      </c>
      <c r="O321" s="92" t="str">
        <f>IF(ISBLANK(Layout!N303),"",Layout!N303*$J$12/Stocks!$E$4*Layout!$D303)</f>
        <v/>
      </c>
      <c r="P321" s="91">
        <f t="shared" si="10"/>
        <v>0</v>
      </c>
    </row>
    <row r="322" spans="1:16" x14ac:dyDescent="0.35">
      <c r="A322" s="96">
        <f t="shared" si="11"/>
        <v>302</v>
      </c>
      <c r="B322" s="95" t="str">
        <f>IF(ISBLANK(Layout!B304), "", Layout!B304)</f>
        <v/>
      </c>
      <c r="C322" s="94" t="str">
        <f>IF(ISBLANK(Layout!C304), "", Layout!C304)</f>
        <v/>
      </c>
      <c r="D322" s="93" t="str">
        <f>IF(Layout!D304 &gt;0, $J$12 - E322 - P322, "")</f>
        <v/>
      </c>
      <c r="E322" s="92">
        <f>IFERROR(Layout!D304*SUM($D$12:$D$17), "")</f>
        <v>0</v>
      </c>
      <c r="F322" s="92" t="str">
        <f>IF(ISBLANK(Layout!E304),"",Layout!E304*$J$12/Stocks!$E$3*Layout!$D304)</f>
        <v/>
      </c>
      <c r="G322" s="92" t="str">
        <f>IF(ISBLANK(Layout!F304),"",Layout!F304*$J$12/Stocks!$E$4*Layout!$D304)</f>
        <v/>
      </c>
      <c r="H322" s="92" t="str">
        <f>IF(ISBLANK(Layout!G304),"",Layout!G304*$J$12/Stocks!$E$5*Layout!$D304)</f>
        <v/>
      </c>
      <c r="I322" s="92" t="str">
        <f>IF(ISBLANK(Layout!H304),"",Layout!H304*$J$12/Stocks!$E$4*Layout!$D304)</f>
        <v/>
      </c>
      <c r="J322" s="92" t="str">
        <f>IF(ISBLANK(Layout!I304),"",Layout!I304*$J$12/Stocks!$E$4*Layout!$D304)</f>
        <v/>
      </c>
      <c r="K322" s="92" t="str">
        <f>IF(ISBLANK(Layout!J304),"",Layout!J304*$J$12/Stocks!$E$4*Layout!$D304)</f>
        <v/>
      </c>
      <c r="L322" s="92" t="str">
        <f>IF(ISBLANK(Layout!K304),"",Layout!K304*$J$12/Stocks!$E$4*Layout!$D304)</f>
        <v/>
      </c>
      <c r="M322" s="92" t="str">
        <f>IF(ISBLANK(Layout!L304),"",Layout!L304*$J$12/Stocks!$E$4*Layout!$D304)</f>
        <v/>
      </c>
      <c r="N322" s="92" t="str">
        <f>IF(ISBLANK(Layout!M304),"",Layout!M304*$J$12/Stocks!$E$4*Layout!$D304)</f>
        <v/>
      </c>
      <c r="O322" s="92" t="str">
        <f>IF(ISBLANK(Layout!N304),"",Layout!N304*$J$12/Stocks!$E$4*Layout!$D304)</f>
        <v/>
      </c>
      <c r="P322" s="91">
        <f t="shared" si="10"/>
        <v>0</v>
      </c>
    </row>
    <row r="323" spans="1:16" x14ac:dyDescent="0.35">
      <c r="A323" s="90">
        <f t="shared" si="11"/>
        <v>303</v>
      </c>
      <c r="B323" s="89" t="str">
        <f>IF(ISBLANK(Layout!B305), "", Layout!B305)</f>
        <v/>
      </c>
      <c r="C323" s="88" t="str">
        <f>IF(ISBLANK(Layout!C305), "", Layout!C305)</f>
        <v/>
      </c>
      <c r="D323" s="87" t="str">
        <f>IF(Layout!D305 &gt;0, $J$12 - E323 - P323, "")</f>
        <v/>
      </c>
      <c r="E323" s="86">
        <f>IFERROR(Layout!D305*SUM($D$12:$D$17), "")</f>
        <v>0</v>
      </c>
      <c r="F323" s="86" t="str">
        <f>IF(ISBLANK(Layout!E305),"",Layout!E305*$J$12/Stocks!$E$3*Layout!$D305)</f>
        <v/>
      </c>
      <c r="G323" s="86" t="str">
        <f>IF(ISBLANK(Layout!F305),"",Layout!F305*$J$12/Stocks!$E$4*Layout!$D305)</f>
        <v/>
      </c>
      <c r="H323" s="86" t="str">
        <f>IF(ISBLANK(Layout!G305),"",Layout!G305*$J$12/Stocks!$E$5*Layout!$D305)</f>
        <v/>
      </c>
      <c r="I323" s="86" t="str">
        <f>IF(ISBLANK(Layout!H305),"",Layout!H305*$J$12/Stocks!$E$4*Layout!$D305)</f>
        <v/>
      </c>
      <c r="J323" s="86" t="str">
        <f>IF(ISBLANK(Layout!I305),"",Layout!I305*$J$12/Stocks!$E$4*Layout!$D305)</f>
        <v/>
      </c>
      <c r="K323" s="86" t="str">
        <f>IF(ISBLANK(Layout!J305),"",Layout!J305*$J$12/Stocks!$E$4*Layout!$D305)</f>
        <v/>
      </c>
      <c r="L323" s="86" t="str">
        <f>IF(ISBLANK(Layout!K305),"",Layout!K305*$J$12/Stocks!$E$4*Layout!$D305)</f>
        <v/>
      </c>
      <c r="M323" s="86" t="str">
        <f>IF(ISBLANK(Layout!L305),"",Layout!L305*$J$12/Stocks!$E$4*Layout!$D305)</f>
        <v/>
      </c>
      <c r="N323" s="86" t="str">
        <f>IF(ISBLANK(Layout!M305),"",Layout!M305*$J$12/Stocks!$E$4*Layout!$D305)</f>
        <v/>
      </c>
      <c r="O323" s="86" t="str">
        <f>IF(ISBLANK(Layout!N305),"",Layout!N305*$J$12/Stocks!$E$4*Layout!$D305)</f>
        <v/>
      </c>
      <c r="P323" s="85">
        <f t="shared" si="10"/>
        <v>0</v>
      </c>
    </row>
    <row r="324" spans="1:16" x14ac:dyDescent="0.35">
      <c r="A324" s="103">
        <f t="shared" si="11"/>
        <v>304</v>
      </c>
      <c r="B324" s="102" t="str">
        <f>IF(ISBLANK(Layout!B306), "", Layout!B306)</f>
        <v/>
      </c>
      <c r="C324" s="101" t="str">
        <f>IF(ISBLANK(Layout!C306), "", Layout!C306)</f>
        <v/>
      </c>
      <c r="D324" s="100" t="str">
        <f>IF(Layout!D306 &gt;0, $J$12 - E324 - P324, "")</f>
        <v/>
      </c>
      <c r="E324" s="99">
        <f>IFERROR(Layout!D306*SUM($D$12:$D$17), "")</f>
        <v>0</v>
      </c>
      <c r="F324" s="98" t="str">
        <f>IF(ISBLANK(Layout!E306),"",Layout!E306*$J$12/Stocks!$E$3*Layout!$D306)</f>
        <v/>
      </c>
      <c r="G324" s="98" t="str">
        <f>IF(ISBLANK(Layout!F306),"",Layout!F306*$J$12/Stocks!$E$4*Layout!$D306)</f>
        <v/>
      </c>
      <c r="H324" s="98" t="str">
        <f>IF(ISBLANK(Layout!G306),"",Layout!G306*$J$12/Stocks!$E$5*Layout!$D306)</f>
        <v/>
      </c>
      <c r="I324" s="98" t="str">
        <f>IF(ISBLANK(Layout!H306),"",Layout!H306*$J$12/Stocks!$E$4*Layout!$D306)</f>
        <v/>
      </c>
      <c r="J324" s="98" t="str">
        <f>IF(ISBLANK(Layout!I306),"",Layout!I306*$J$12/Stocks!$E$4*Layout!$D306)</f>
        <v/>
      </c>
      <c r="K324" s="98" t="str">
        <f>IF(ISBLANK(Layout!J306),"",Layout!J306*$J$12/Stocks!$E$4*Layout!$D306)</f>
        <v/>
      </c>
      <c r="L324" s="98" t="str">
        <f>IF(ISBLANK(Layout!K306),"",Layout!K306*$J$12/Stocks!$E$4*Layout!$D306)</f>
        <v/>
      </c>
      <c r="M324" s="98" t="str">
        <f>IF(ISBLANK(Layout!L306),"",Layout!L306*$J$12/Stocks!$E$4*Layout!$D306)</f>
        <v/>
      </c>
      <c r="N324" s="98" t="str">
        <f>IF(ISBLANK(Layout!M306),"",Layout!M306*$J$12/Stocks!$E$4*Layout!$D306)</f>
        <v/>
      </c>
      <c r="O324" s="98" t="str">
        <f>IF(ISBLANK(Layout!N306),"",Layout!N306*$J$12/Stocks!$E$4*Layout!$D306)</f>
        <v/>
      </c>
      <c r="P324" s="97">
        <f t="shared" si="10"/>
        <v>0</v>
      </c>
    </row>
    <row r="325" spans="1:16" x14ac:dyDescent="0.35">
      <c r="A325" s="96">
        <f t="shared" si="11"/>
        <v>305</v>
      </c>
      <c r="B325" s="95" t="str">
        <f>IF(ISBLANK(Layout!B307), "", Layout!B307)</f>
        <v/>
      </c>
      <c r="C325" s="94" t="str">
        <f>IF(ISBLANK(Layout!C307), "", Layout!C307)</f>
        <v/>
      </c>
      <c r="D325" s="93" t="str">
        <f>IF(Layout!D307 &gt;0, $J$12 - E325 - P325, "")</f>
        <v/>
      </c>
      <c r="E325" s="92">
        <f>IFERROR(Layout!D307*SUM($D$12:$D$17), "")</f>
        <v>0</v>
      </c>
      <c r="F325" s="92" t="str">
        <f>IF(ISBLANK(Layout!E307),"",Layout!E307*$J$12/Stocks!$E$3*Layout!$D307)</f>
        <v/>
      </c>
      <c r="G325" s="92" t="str">
        <f>IF(ISBLANK(Layout!F307),"",Layout!F307*$J$12/Stocks!$E$4*Layout!$D307)</f>
        <v/>
      </c>
      <c r="H325" s="92" t="str">
        <f>IF(ISBLANK(Layout!G307),"",Layout!G307*$J$12/Stocks!$E$5*Layout!$D307)</f>
        <v/>
      </c>
      <c r="I325" s="92" t="str">
        <f>IF(ISBLANK(Layout!H307),"",Layout!H307*$J$12/Stocks!$E$4*Layout!$D307)</f>
        <v/>
      </c>
      <c r="J325" s="92" t="str">
        <f>IF(ISBLANK(Layout!I307),"",Layout!I307*$J$12/Stocks!$E$4*Layout!$D307)</f>
        <v/>
      </c>
      <c r="K325" s="92" t="str">
        <f>IF(ISBLANK(Layout!J307),"",Layout!J307*$J$12/Stocks!$E$4*Layout!$D307)</f>
        <v/>
      </c>
      <c r="L325" s="92" t="str">
        <f>IF(ISBLANK(Layout!K307),"",Layout!K307*$J$12/Stocks!$E$4*Layout!$D307)</f>
        <v/>
      </c>
      <c r="M325" s="92" t="str">
        <f>IF(ISBLANK(Layout!L307),"",Layout!L307*$J$12/Stocks!$E$4*Layout!$D307)</f>
        <v/>
      </c>
      <c r="N325" s="92" t="str">
        <f>IF(ISBLANK(Layout!M307),"",Layout!M307*$J$12/Stocks!$E$4*Layout!$D307)</f>
        <v/>
      </c>
      <c r="O325" s="92" t="str">
        <f>IF(ISBLANK(Layout!N307),"",Layout!N307*$J$12/Stocks!$E$4*Layout!$D307)</f>
        <v/>
      </c>
      <c r="P325" s="91">
        <f t="shared" si="10"/>
        <v>0</v>
      </c>
    </row>
    <row r="326" spans="1:16" x14ac:dyDescent="0.35">
      <c r="A326" s="96">
        <f t="shared" si="11"/>
        <v>306</v>
      </c>
      <c r="B326" s="95" t="str">
        <f>IF(ISBLANK(Layout!B308), "", Layout!B308)</f>
        <v/>
      </c>
      <c r="C326" s="94" t="str">
        <f>IF(ISBLANK(Layout!C308), "", Layout!C308)</f>
        <v/>
      </c>
      <c r="D326" s="93" t="str">
        <f>IF(Layout!D308 &gt;0, $J$12 - E326 - P326, "")</f>
        <v/>
      </c>
      <c r="E326" s="92">
        <f>IFERROR(Layout!D308*SUM($D$12:$D$17), "")</f>
        <v>0</v>
      </c>
      <c r="F326" s="92" t="str">
        <f>IF(ISBLANK(Layout!E308),"",Layout!E308*$J$12/Stocks!$E$3*Layout!$D308)</f>
        <v/>
      </c>
      <c r="G326" s="92" t="str">
        <f>IF(ISBLANK(Layout!F308),"",Layout!F308*$J$12/Stocks!$E$4*Layout!$D308)</f>
        <v/>
      </c>
      <c r="H326" s="92" t="str">
        <f>IF(ISBLANK(Layout!G308),"",Layout!G308*$J$12/Stocks!$E$5*Layout!$D308)</f>
        <v/>
      </c>
      <c r="I326" s="92" t="str">
        <f>IF(ISBLANK(Layout!H308),"",Layout!H308*$J$12/Stocks!$E$4*Layout!$D308)</f>
        <v/>
      </c>
      <c r="J326" s="92" t="str">
        <f>IF(ISBLANK(Layout!I308),"",Layout!I308*$J$12/Stocks!$E$4*Layout!$D308)</f>
        <v/>
      </c>
      <c r="K326" s="92" t="str">
        <f>IF(ISBLANK(Layout!J308),"",Layout!J308*$J$12/Stocks!$E$4*Layout!$D308)</f>
        <v/>
      </c>
      <c r="L326" s="92" t="str">
        <f>IF(ISBLANK(Layout!K308),"",Layout!K308*$J$12/Stocks!$E$4*Layout!$D308)</f>
        <v/>
      </c>
      <c r="M326" s="92" t="str">
        <f>IF(ISBLANK(Layout!L308),"",Layout!L308*$J$12/Stocks!$E$4*Layout!$D308)</f>
        <v/>
      </c>
      <c r="N326" s="92" t="str">
        <f>IF(ISBLANK(Layout!M308),"",Layout!M308*$J$12/Stocks!$E$4*Layout!$D308)</f>
        <v/>
      </c>
      <c r="O326" s="92" t="str">
        <f>IF(ISBLANK(Layout!N308),"",Layout!N308*$J$12/Stocks!$E$4*Layout!$D308)</f>
        <v/>
      </c>
      <c r="P326" s="91">
        <f t="shared" si="10"/>
        <v>0</v>
      </c>
    </row>
    <row r="327" spans="1:16" x14ac:dyDescent="0.35">
      <c r="A327" s="96">
        <f t="shared" si="11"/>
        <v>307</v>
      </c>
      <c r="B327" s="95" t="str">
        <f>IF(ISBLANK(Layout!B309), "", Layout!B309)</f>
        <v/>
      </c>
      <c r="C327" s="94" t="str">
        <f>IF(ISBLANK(Layout!C309), "", Layout!C309)</f>
        <v/>
      </c>
      <c r="D327" s="93" t="str">
        <f>IF(Layout!D309 &gt;0, $J$12 - E327 - P327, "")</f>
        <v/>
      </c>
      <c r="E327" s="92">
        <f>IFERROR(Layout!D309*SUM($D$12:$D$17), "")</f>
        <v>0</v>
      </c>
      <c r="F327" s="92" t="str">
        <f>IF(ISBLANK(Layout!E309),"",Layout!E309*$J$12/Stocks!$E$3*Layout!$D309)</f>
        <v/>
      </c>
      <c r="G327" s="92" t="str">
        <f>IF(ISBLANK(Layout!F309),"",Layout!F309*$J$12/Stocks!$E$4*Layout!$D309)</f>
        <v/>
      </c>
      <c r="H327" s="92" t="str">
        <f>IF(ISBLANK(Layout!G309),"",Layout!G309*$J$12/Stocks!$E$5*Layout!$D309)</f>
        <v/>
      </c>
      <c r="I327" s="92" t="str">
        <f>IF(ISBLANK(Layout!H309),"",Layout!H309*$J$12/Stocks!$E$4*Layout!$D309)</f>
        <v/>
      </c>
      <c r="J327" s="92" t="str">
        <f>IF(ISBLANK(Layout!I309),"",Layout!I309*$J$12/Stocks!$E$4*Layout!$D309)</f>
        <v/>
      </c>
      <c r="K327" s="92" t="str">
        <f>IF(ISBLANK(Layout!J309),"",Layout!J309*$J$12/Stocks!$E$4*Layout!$D309)</f>
        <v/>
      </c>
      <c r="L327" s="92" t="str">
        <f>IF(ISBLANK(Layout!K309),"",Layout!K309*$J$12/Stocks!$E$4*Layout!$D309)</f>
        <v/>
      </c>
      <c r="M327" s="92" t="str">
        <f>IF(ISBLANK(Layout!L309),"",Layout!L309*$J$12/Stocks!$E$4*Layout!$D309)</f>
        <v/>
      </c>
      <c r="N327" s="92" t="str">
        <f>IF(ISBLANK(Layout!M309),"",Layout!M309*$J$12/Stocks!$E$4*Layout!$D309)</f>
        <v/>
      </c>
      <c r="O327" s="92" t="str">
        <f>IF(ISBLANK(Layout!N309),"",Layout!N309*$J$12/Stocks!$E$4*Layout!$D309)</f>
        <v/>
      </c>
      <c r="P327" s="91">
        <f t="shared" si="10"/>
        <v>0</v>
      </c>
    </row>
    <row r="328" spans="1:16" x14ac:dyDescent="0.35">
      <c r="A328" s="96">
        <f t="shared" si="11"/>
        <v>308</v>
      </c>
      <c r="B328" s="95" t="str">
        <f>IF(ISBLANK(Layout!B310), "", Layout!B310)</f>
        <v/>
      </c>
      <c r="C328" s="94" t="str">
        <f>IF(ISBLANK(Layout!C310), "", Layout!C310)</f>
        <v/>
      </c>
      <c r="D328" s="93" t="str">
        <f>IF(Layout!D310 &gt;0, $J$12 - E328 - P328, "")</f>
        <v/>
      </c>
      <c r="E328" s="92">
        <f>IFERROR(Layout!D310*SUM($D$12:$D$17), "")</f>
        <v>0</v>
      </c>
      <c r="F328" s="92" t="str">
        <f>IF(ISBLANK(Layout!E310),"",Layout!E310*$J$12/Stocks!$E$3*Layout!$D310)</f>
        <v/>
      </c>
      <c r="G328" s="92" t="str">
        <f>IF(ISBLANK(Layout!F310),"",Layout!F310*$J$12/Stocks!$E$4*Layout!$D310)</f>
        <v/>
      </c>
      <c r="H328" s="92" t="str">
        <f>IF(ISBLANK(Layout!G310),"",Layout!G310*$J$12/Stocks!$E$5*Layout!$D310)</f>
        <v/>
      </c>
      <c r="I328" s="92" t="str">
        <f>IF(ISBLANK(Layout!H310),"",Layout!H310*$J$12/Stocks!$E$4*Layout!$D310)</f>
        <v/>
      </c>
      <c r="J328" s="92" t="str">
        <f>IF(ISBLANK(Layout!I310),"",Layout!I310*$J$12/Stocks!$E$4*Layout!$D310)</f>
        <v/>
      </c>
      <c r="K328" s="92" t="str">
        <f>IF(ISBLANK(Layout!J310),"",Layout!J310*$J$12/Stocks!$E$4*Layout!$D310)</f>
        <v/>
      </c>
      <c r="L328" s="92" t="str">
        <f>IF(ISBLANK(Layout!K310),"",Layout!K310*$J$12/Stocks!$E$4*Layout!$D310)</f>
        <v/>
      </c>
      <c r="M328" s="92" t="str">
        <f>IF(ISBLANK(Layout!L310),"",Layout!L310*$J$12/Stocks!$E$4*Layout!$D310)</f>
        <v/>
      </c>
      <c r="N328" s="92" t="str">
        <f>IF(ISBLANK(Layout!M310),"",Layout!M310*$J$12/Stocks!$E$4*Layout!$D310)</f>
        <v/>
      </c>
      <c r="O328" s="92" t="str">
        <f>IF(ISBLANK(Layout!N310),"",Layout!N310*$J$12/Stocks!$E$4*Layout!$D310)</f>
        <v/>
      </c>
      <c r="P328" s="91">
        <f t="shared" si="10"/>
        <v>0</v>
      </c>
    </row>
    <row r="329" spans="1:16" x14ac:dyDescent="0.35">
      <c r="A329" s="96">
        <f t="shared" si="11"/>
        <v>309</v>
      </c>
      <c r="B329" s="95" t="str">
        <f>IF(ISBLANK(Layout!B311), "", Layout!B311)</f>
        <v/>
      </c>
      <c r="C329" s="94" t="str">
        <f>IF(ISBLANK(Layout!C311), "", Layout!C311)</f>
        <v/>
      </c>
      <c r="D329" s="93" t="str">
        <f>IF(Layout!D311 &gt;0, $J$12 - E329 - P329, "")</f>
        <v/>
      </c>
      <c r="E329" s="92">
        <f>IFERROR(Layout!D311*SUM($D$12:$D$17), "")</f>
        <v>0</v>
      </c>
      <c r="F329" s="92" t="str">
        <f>IF(ISBLANK(Layout!E311),"",Layout!E311*$J$12/Stocks!$E$3*Layout!$D311)</f>
        <v/>
      </c>
      <c r="G329" s="92" t="str">
        <f>IF(ISBLANK(Layout!F311),"",Layout!F311*$J$12/Stocks!$E$4*Layout!$D311)</f>
        <v/>
      </c>
      <c r="H329" s="92" t="str">
        <f>IF(ISBLANK(Layout!G311),"",Layout!G311*$J$12/Stocks!$E$5*Layout!$D311)</f>
        <v/>
      </c>
      <c r="I329" s="92" t="str">
        <f>IF(ISBLANK(Layout!H311),"",Layout!H311*$J$12/Stocks!$E$4*Layout!$D311)</f>
        <v/>
      </c>
      <c r="J329" s="92" t="str">
        <f>IF(ISBLANK(Layout!I311),"",Layout!I311*$J$12/Stocks!$E$4*Layout!$D311)</f>
        <v/>
      </c>
      <c r="K329" s="92" t="str">
        <f>IF(ISBLANK(Layout!J311),"",Layout!J311*$J$12/Stocks!$E$4*Layout!$D311)</f>
        <v/>
      </c>
      <c r="L329" s="92" t="str">
        <f>IF(ISBLANK(Layout!K311),"",Layout!K311*$J$12/Stocks!$E$4*Layout!$D311)</f>
        <v/>
      </c>
      <c r="M329" s="92" t="str">
        <f>IF(ISBLANK(Layout!L311),"",Layout!L311*$J$12/Stocks!$E$4*Layout!$D311)</f>
        <v/>
      </c>
      <c r="N329" s="92" t="str">
        <f>IF(ISBLANK(Layout!M311),"",Layout!M311*$J$12/Stocks!$E$4*Layout!$D311)</f>
        <v/>
      </c>
      <c r="O329" s="92" t="str">
        <f>IF(ISBLANK(Layout!N311),"",Layout!N311*$J$12/Stocks!$E$4*Layout!$D311)</f>
        <v/>
      </c>
      <c r="P329" s="91">
        <f t="shared" si="10"/>
        <v>0</v>
      </c>
    </row>
    <row r="330" spans="1:16" x14ac:dyDescent="0.35">
      <c r="A330" s="96">
        <f t="shared" si="11"/>
        <v>310</v>
      </c>
      <c r="B330" s="95" t="str">
        <f>IF(ISBLANK(Layout!B312), "", Layout!B312)</f>
        <v/>
      </c>
      <c r="C330" s="94" t="str">
        <f>IF(ISBLANK(Layout!C312), "", Layout!C312)</f>
        <v/>
      </c>
      <c r="D330" s="93" t="str">
        <f>IF(Layout!D312 &gt;0, $J$12 - E330 - P330, "")</f>
        <v/>
      </c>
      <c r="E330" s="92">
        <f>IFERROR(Layout!D312*SUM($D$12:$D$17), "")</f>
        <v>0</v>
      </c>
      <c r="F330" s="92" t="str">
        <f>IF(ISBLANK(Layout!E312),"",Layout!E312*$J$12/Stocks!$E$3*Layout!$D312)</f>
        <v/>
      </c>
      <c r="G330" s="92" t="str">
        <f>IF(ISBLANK(Layout!F312),"",Layout!F312*$J$12/Stocks!$E$4*Layout!$D312)</f>
        <v/>
      </c>
      <c r="H330" s="92" t="str">
        <f>IF(ISBLANK(Layout!G312),"",Layout!G312*$J$12/Stocks!$E$5*Layout!$D312)</f>
        <v/>
      </c>
      <c r="I330" s="92" t="str">
        <f>IF(ISBLANK(Layout!H312),"",Layout!H312*$J$12/Stocks!$E$4*Layout!$D312)</f>
        <v/>
      </c>
      <c r="J330" s="92" t="str">
        <f>IF(ISBLANK(Layout!I312),"",Layout!I312*$J$12/Stocks!$E$4*Layout!$D312)</f>
        <v/>
      </c>
      <c r="K330" s="92" t="str">
        <f>IF(ISBLANK(Layout!J312),"",Layout!J312*$J$12/Stocks!$E$4*Layout!$D312)</f>
        <v/>
      </c>
      <c r="L330" s="92" t="str">
        <f>IF(ISBLANK(Layout!K312),"",Layout!K312*$J$12/Stocks!$E$4*Layout!$D312)</f>
        <v/>
      </c>
      <c r="M330" s="92" t="str">
        <f>IF(ISBLANK(Layout!L312),"",Layout!L312*$J$12/Stocks!$E$4*Layout!$D312)</f>
        <v/>
      </c>
      <c r="N330" s="92" t="str">
        <f>IF(ISBLANK(Layout!M312),"",Layout!M312*$J$12/Stocks!$E$4*Layout!$D312)</f>
        <v/>
      </c>
      <c r="O330" s="92" t="str">
        <f>IF(ISBLANK(Layout!N312),"",Layout!N312*$J$12/Stocks!$E$4*Layout!$D312)</f>
        <v/>
      </c>
      <c r="P330" s="91">
        <f t="shared" si="10"/>
        <v>0</v>
      </c>
    </row>
    <row r="331" spans="1:16" x14ac:dyDescent="0.35">
      <c r="A331" s="90">
        <f t="shared" si="11"/>
        <v>311</v>
      </c>
      <c r="B331" s="89" t="str">
        <f>IF(ISBLANK(Layout!B313), "", Layout!B313)</f>
        <v/>
      </c>
      <c r="C331" s="88" t="str">
        <f>IF(ISBLANK(Layout!C313), "", Layout!C313)</f>
        <v/>
      </c>
      <c r="D331" s="87" t="str">
        <f>IF(Layout!D313 &gt;0, $J$12 - E331 - P331, "")</f>
        <v/>
      </c>
      <c r="E331" s="86">
        <f>IFERROR(Layout!D313*SUM($D$12:$D$17), "")</f>
        <v>0</v>
      </c>
      <c r="F331" s="86" t="str">
        <f>IF(ISBLANK(Layout!E313),"",Layout!E313*$J$12/Stocks!$E$3*Layout!$D313)</f>
        <v/>
      </c>
      <c r="G331" s="86" t="str">
        <f>IF(ISBLANK(Layout!F313),"",Layout!F313*$J$12/Stocks!$E$4*Layout!$D313)</f>
        <v/>
      </c>
      <c r="H331" s="86" t="str">
        <f>IF(ISBLANK(Layout!G313),"",Layout!G313*$J$12/Stocks!$E$5*Layout!$D313)</f>
        <v/>
      </c>
      <c r="I331" s="86" t="str">
        <f>IF(ISBLANK(Layout!H313),"",Layout!H313*$J$12/Stocks!$E$4*Layout!$D313)</f>
        <v/>
      </c>
      <c r="J331" s="86" t="str">
        <f>IF(ISBLANK(Layout!I313),"",Layout!I313*$J$12/Stocks!$E$4*Layout!$D313)</f>
        <v/>
      </c>
      <c r="K331" s="86" t="str">
        <f>IF(ISBLANK(Layout!J313),"",Layout!J313*$J$12/Stocks!$E$4*Layout!$D313)</f>
        <v/>
      </c>
      <c r="L331" s="86" t="str">
        <f>IF(ISBLANK(Layout!K313),"",Layout!K313*$J$12/Stocks!$E$4*Layout!$D313)</f>
        <v/>
      </c>
      <c r="M331" s="86" t="str">
        <f>IF(ISBLANK(Layout!L313),"",Layout!L313*$J$12/Stocks!$E$4*Layout!$D313)</f>
        <v/>
      </c>
      <c r="N331" s="86" t="str">
        <f>IF(ISBLANK(Layout!M313),"",Layout!M313*$J$12/Stocks!$E$4*Layout!$D313)</f>
        <v/>
      </c>
      <c r="O331" s="86" t="str">
        <f>IF(ISBLANK(Layout!N313),"",Layout!N313*$J$12/Stocks!$E$4*Layout!$D313)</f>
        <v/>
      </c>
      <c r="P331" s="85">
        <f t="shared" si="10"/>
        <v>0</v>
      </c>
    </row>
    <row r="332" spans="1:16" x14ac:dyDescent="0.35">
      <c r="A332" s="103">
        <f t="shared" si="11"/>
        <v>312</v>
      </c>
      <c r="B332" s="102" t="str">
        <f>IF(ISBLANK(Layout!B314), "", Layout!B314)</f>
        <v/>
      </c>
      <c r="C332" s="101" t="str">
        <f>IF(ISBLANK(Layout!C314), "", Layout!C314)</f>
        <v/>
      </c>
      <c r="D332" s="100" t="str">
        <f>IF(Layout!D314 &gt;0, $J$12 - E332 - P332, "")</f>
        <v/>
      </c>
      <c r="E332" s="99">
        <f>IFERROR(Layout!D314*SUM($D$12:$D$17), "")</f>
        <v>0</v>
      </c>
      <c r="F332" s="98" t="str">
        <f>IF(ISBLANK(Layout!E314),"",Layout!E314*$J$12/Stocks!$E$3*Layout!$D314)</f>
        <v/>
      </c>
      <c r="G332" s="98" t="str">
        <f>IF(ISBLANK(Layout!F314),"",Layout!F314*$J$12/Stocks!$E$4*Layout!$D314)</f>
        <v/>
      </c>
      <c r="H332" s="98" t="str">
        <f>IF(ISBLANK(Layout!G314),"",Layout!G314*$J$12/Stocks!$E$5*Layout!$D314)</f>
        <v/>
      </c>
      <c r="I332" s="98" t="str">
        <f>IF(ISBLANK(Layout!H314),"",Layout!H314*$J$12/Stocks!$E$4*Layout!$D314)</f>
        <v/>
      </c>
      <c r="J332" s="98" t="str">
        <f>IF(ISBLANK(Layout!I314),"",Layout!I314*$J$12/Stocks!$E$4*Layout!$D314)</f>
        <v/>
      </c>
      <c r="K332" s="98" t="str">
        <f>IF(ISBLANK(Layout!J314),"",Layout!J314*$J$12/Stocks!$E$4*Layout!$D314)</f>
        <v/>
      </c>
      <c r="L332" s="98" t="str">
        <f>IF(ISBLANK(Layout!K314),"",Layout!K314*$J$12/Stocks!$E$4*Layout!$D314)</f>
        <v/>
      </c>
      <c r="M332" s="98" t="str">
        <f>IF(ISBLANK(Layout!L314),"",Layout!L314*$J$12/Stocks!$E$4*Layout!$D314)</f>
        <v/>
      </c>
      <c r="N332" s="98" t="str">
        <f>IF(ISBLANK(Layout!M314),"",Layout!M314*$J$12/Stocks!$E$4*Layout!$D314)</f>
        <v/>
      </c>
      <c r="O332" s="98" t="str">
        <f>IF(ISBLANK(Layout!N314),"",Layout!N314*$J$12/Stocks!$E$4*Layout!$D314)</f>
        <v/>
      </c>
      <c r="P332" s="97">
        <f t="shared" si="10"/>
        <v>0</v>
      </c>
    </row>
    <row r="333" spans="1:16" x14ac:dyDescent="0.35">
      <c r="A333" s="96">
        <f t="shared" si="11"/>
        <v>313</v>
      </c>
      <c r="B333" s="95" t="str">
        <f>IF(ISBLANK(Layout!B315), "", Layout!B315)</f>
        <v/>
      </c>
      <c r="C333" s="94" t="str">
        <f>IF(ISBLANK(Layout!C315), "", Layout!C315)</f>
        <v/>
      </c>
      <c r="D333" s="93" t="str">
        <f>IF(Layout!D315 &gt;0, $J$12 - E333 - P333, "")</f>
        <v/>
      </c>
      <c r="E333" s="92">
        <f>IFERROR(Layout!D315*SUM($D$12:$D$17), "")</f>
        <v>0</v>
      </c>
      <c r="F333" s="92" t="str">
        <f>IF(ISBLANK(Layout!E315),"",Layout!E315*$J$12/Stocks!$E$3*Layout!$D315)</f>
        <v/>
      </c>
      <c r="G333" s="92" t="str">
        <f>IF(ISBLANK(Layout!F315),"",Layout!F315*$J$12/Stocks!$E$4*Layout!$D315)</f>
        <v/>
      </c>
      <c r="H333" s="92" t="str">
        <f>IF(ISBLANK(Layout!G315),"",Layout!G315*$J$12/Stocks!$E$5*Layout!$D315)</f>
        <v/>
      </c>
      <c r="I333" s="92" t="str">
        <f>IF(ISBLANK(Layout!H315),"",Layout!H315*$J$12/Stocks!$E$4*Layout!$D315)</f>
        <v/>
      </c>
      <c r="J333" s="92" t="str">
        <f>IF(ISBLANK(Layout!I315),"",Layout!I315*$J$12/Stocks!$E$4*Layout!$D315)</f>
        <v/>
      </c>
      <c r="K333" s="92" t="str">
        <f>IF(ISBLANK(Layout!J315),"",Layout!J315*$J$12/Stocks!$E$4*Layout!$D315)</f>
        <v/>
      </c>
      <c r="L333" s="92" t="str">
        <f>IF(ISBLANK(Layout!K315),"",Layout!K315*$J$12/Stocks!$E$4*Layout!$D315)</f>
        <v/>
      </c>
      <c r="M333" s="92" t="str">
        <f>IF(ISBLANK(Layout!L315),"",Layout!L315*$J$12/Stocks!$E$4*Layout!$D315)</f>
        <v/>
      </c>
      <c r="N333" s="92" t="str">
        <f>IF(ISBLANK(Layout!M315),"",Layout!M315*$J$12/Stocks!$E$4*Layout!$D315)</f>
        <v/>
      </c>
      <c r="O333" s="92" t="str">
        <f>IF(ISBLANK(Layout!N315),"",Layout!N315*$J$12/Stocks!$E$4*Layout!$D315)</f>
        <v/>
      </c>
      <c r="P333" s="91">
        <f t="shared" si="10"/>
        <v>0</v>
      </c>
    </row>
    <row r="334" spans="1:16" x14ac:dyDescent="0.35">
      <c r="A334" s="96">
        <f t="shared" si="11"/>
        <v>314</v>
      </c>
      <c r="B334" s="95" t="str">
        <f>IF(ISBLANK(Layout!B316), "", Layout!B316)</f>
        <v/>
      </c>
      <c r="C334" s="94" t="str">
        <f>IF(ISBLANK(Layout!C316), "", Layout!C316)</f>
        <v/>
      </c>
      <c r="D334" s="93" t="str">
        <f>IF(Layout!D316 &gt;0, $J$12 - E334 - P334, "")</f>
        <v/>
      </c>
      <c r="E334" s="92">
        <f>IFERROR(Layout!D316*SUM($D$12:$D$17), "")</f>
        <v>0</v>
      </c>
      <c r="F334" s="92" t="str">
        <f>IF(ISBLANK(Layout!E316),"",Layout!E316*$J$12/Stocks!$E$3*Layout!$D316)</f>
        <v/>
      </c>
      <c r="G334" s="92" t="str">
        <f>IF(ISBLANK(Layout!F316),"",Layout!F316*$J$12/Stocks!$E$4*Layout!$D316)</f>
        <v/>
      </c>
      <c r="H334" s="92" t="str">
        <f>IF(ISBLANK(Layout!G316),"",Layout!G316*$J$12/Stocks!$E$5*Layout!$D316)</f>
        <v/>
      </c>
      <c r="I334" s="92" t="str">
        <f>IF(ISBLANK(Layout!H316),"",Layout!H316*$J$12/Stocks!$E$4*Layout!$D316)</f>
        <v/>
      </c>
      <c r="J334" s="92" t="str">
        <f>IF(ISBLANK(Layout!I316),"",Layout!I316*$J$12/Stocks!$E$4*Layout!$D316)</f>
        <v/>
      </c>
      <c r="K334" s="92" t="str">
        <f>IF(ISBLANK(Layout!J316),"",Layout!J316*$J$12/Stocks!$E$4*Layout!$D316)</f>
        <v/>
      </c>
      <c r="L334" s="92" t="str">
        <f>IF(ISBLANK(Layout!K316),"",Layout!K316*$J$12/Stocks!$E$4*Layout!$D316)</f>
        <v/>
      </c>
      <c r="M334" s="92" t="str">
        <f>IF(ISBLANK(Layout!L316),"",Layout!L316*$J$12/Stocks!$E$4*Layout!$D316)</f>
        <v/>
      </c>
      <c r="N334" s="92" t="str">
        <f>IF(ISBLANK(Layout!M316),"",Layout!M316*$J$12/Stocks!$E$4*Layout!$D316)</f>
        <v/>
      </c>
      <c r="O334" s="92" t="str">
        <f>IF(ISBLANK(Layout!N316),"",Layout!N316*$J$12/Stocks!$E$4*Layout!$D316)</f>
        <v/>
      </c>
      <c r="P334" s="91">
        <f t="shared" si="10"/>
        <v>0</v>
      </c>
    </row>
    <row r="335" spans="1:16" x14ac:dyDescent="0.35">
      <c r="A335" s="96">
        <f t="shared" si="11"/>
        <v>315</v>
      </c>
      <c r="B335" s="95" t="str">
        <f>IF(ISBLANK(Layout!B317), "", Layout!B317)</f>
        <v/>
      </c>
      <c r="C335" s="94" t="str">
        <f>IF(ISBLANK(Layout!C317), "", Layout!C317)</f>
        <v/>
      </c>
      <c r="D335" s="93" t="str">
        <f>IF(Layout!D317 &gt;0, $J$12 - E335 - P335, "")</f>
        <v/>
      </c>
      <c r="E335" s="92">
        <f>IFERROR(Layout!D317*SUM($D$12:$D$17), "")</f>
        <v>0</v>
      </c>
      <c r="F335" s="92" t="str">
        <f>IF(ISBLANK(Layout!E317),"",Layout!E317*$J$12/Stocks!$E$3*Layout!$D317)</f>
        <v/>
      </c>
      <c r="G335" s="92" t="str">
        <f>IF(ISBLANK(Layout!F317),"",Layout!F317*$J$12/Stocks!$E$4*Layout!$D317)</f>
        <v/>
      </c>
      <c r="H335" s="92" t="str">
        <f>IF(ISBLANK(Layout!G317),"",Layout!G317*$J$12/Stocks!$E$5*Layout!$D317)</f>
        <v/>
      </c>
      <c r="I335" s="92" t="str">
        <f>IF(ISBLANK(Layout!H317),"",Layout!H317*$J$12/Stocks!$E$4*Layout!$D317)</f>
        <v/>
      </c>
      <c r="J335" s="92" t="str">
        <f>IF(ISBLANK(Layout!I317),"",Layout!I317*$J$12/Stocks!$E$4*Layout!$D317)</f>
        <v/>
      </c>
      <c r="K335" s="92" t="str">
        <f>IF(ISBLANK(Layout!J317),"",Layout!J317*$J$12/Stocks!$E$4*Layout!$D317)</f>
        <v/>
      </c>
      <c r="L335" s="92" t="str">
        <f>IF(ISBLANK(Layout!K317),"",Layout!K317*$J$12/Stocks!$E$4*Layout!$D317)</f>
        <v/>
      </c>
      <c r="M335" s="92" t="str">
        <f>IF(ISBLANK(Layout!L317),"",Layout!L317*$J$12/Stocks!$E$4*Layout!$D317)</f>
        <v/>
      </c>
      <c r="N335" s="92" t="str">
        <f>IF(ISBLANK(Layout!M317),"",Layout!M317*$J$12/Stocks!$E$4*Layout!$D317)</f>
        <v/>
      </c>
      <c r="O335" s="92" t="str">
        <f>IF(ISBLANK(Layout!N317),"",Layout!N317*$J$12/Stocks!$E$4*Layout!$D317)</f>
        <v/>
      </c>
      <c r="P335" s="91">
        <f t="shared" si="10"/>
        <v>0</v>
      </c>
    </row>
    <row r="336" spans="1:16" x14ac:dyDescent="0.35">
      <c r="A336" s="96">
        <f t="shared" si="11"/>
        <v>316</v>
      </c>
      <c r="B336" s="95" t="str">
        <f>IF(ISBLANK(Layout!B318), "", Layout!B318)</f>
        <v/>
      </c>
      <c r="C336" s="94" t="str">
        <f>IF(ISBLANK(Layout!C318), "", Layout!C318)</f>
        <v/>
      </c>
      <c r="D336" s="93" t="str">
        <f>IF(Layout!D318 &gt;0, $J$12 - E336 - P336, "")</f>
        <v/>
      </c>
      <c r="E336" s="92">
        <f>IFERROR(Layout!D318*SUM($D$12:$D$17), "")</f>
        <v>0</v>
      </c>
      <c r="F336" s="92" t="str">
        <f>IF(ISBLANK(Layout!E318),"",Layout!E318*$J$12/Stocks!$E$3*Layout!$D318)</f>
        <v/>
      </c>
      <c r="G336" s="92" t="str">
        <f>IF(ISBLANK(Layout!F318),"",Layout!F318*$J$12/Stocks!$E$4*Layout!$D318)</f>
        <v/>
      </c>
      <c r="H336" s="92" t="str">
        <f>IF(ISBLANK(Layout!G318),"",Layout!G318*$J$12/Stocks!$E$5*Layout!$D318)</f>
        <v/>
      </c>
      <c r="I336" s="92" t="str">
        <f>IF(ISBLANK(Layout!H318),"",Layout!H318*$J$12/Stocks!$E$4*Layout!$D318)</f>
        <v/>
      </c>
      <c r="J336" s="92" t="str">
        <f>IF(ISBLANK(Layout!I318),"",Layout!I318*$J$12/Stocks!$E$4*Layout!$D318)</f>
        <v/>
      </c>
      <c r="K336" s="92" t="str">
        <f>IF(ISBLANK(Layout!J318),"",Layout!J318*$J$12/Stocks!$E$4*Layout!$D318)</f>
        <v/>
      </c>
      <c r="L336" s="92" t="str">
        <f>IF(ISBLANK(Layout!K318),"",Layout!K318*$J$12/Stocks!$E$4*Layout!$D318)</f>
        <v/>
      </c>
      <c r="M336" s="92" t="str">
        <f>IF(ISBLANK(Layout!L318),"",Layout!L318*$J$12/Stocks!$E$4*Layout!$D318)</f>
        <v/>
      </c>
      <c r="N336" s="92" t="str">
        <f>IF(ISBLANK(Layout!M318),"",Layout!M318*$J$12/Stocks!$E$4*Layout!$D318)</f>
        <v/>
      </c>
      <c r="O336" s="92" t="str">
        <f>IF(ISBLANK(Layout!N318),"",Layout!N318*$J$12/Stocks!$E$4*Layout!$D318)</f>
        <v/>
      </c>
      <c r="P336" s="91">
        <f t="shared" si="10"/>
        <v>0</v>
      </c>
    </row>
    <row r="337" spans="1:16" x14ac:dyDescent="0.35">
      <c r="A337" s="96">
        <f t="shared" si="11"/>
        <v>317</v>
      </c>
      <c r="B337" s="95" t="str">
        <f>IF(ISBLANK(Layout!B319), "", Layout!B319)</f>
        <v/>
      </c>
      <c r="C337" s="94" t="str">
        <f>IF(ISBLANK(Layout!C319), "", Layout!C319)</f>
        <v/>
      </c>
      <c r="D337" s="93" t="str">
        <f>IF(Layout!D319 &gt;0, $J$12 - E337 - P337, "")</f>
        <v/>
      </c>
      <c r="E337" s="92">
        <f>IFERROR(Layout!D319*SUM($D$12:$D$17), "")</f>
        <v>0</v>
      </c>
      <c r="F337" s="92" t="str">
        <f>IF(ISBLANK(Layout!E319),"",Layout!E319*$J$12/Stocks!$E$3*Layout!$D319)</f>
        <v/>
      </c>
      <c r="G337" s="92" t="str">
        <f>IF(ISBLANK(Layout!F319),"",Layout!F319*$J$12/Stocks!$E$4*Layout!$D319)</f>
        <v/>
      </c>
      <c r="H337" s="92" t="str">
        <f>IF(ISBLANK(Layout!G319),"",Layout!G319*$J$12/Stocks!$E$5*Layout!$D319)</f>
        <v/>
      </c>
      <c r="I337" s="92" t="str">
        <f>IF(ISBLANK(Layout!H319),"",Layout!H319*$J$12/Stocks!$E$4*Layout!$D319)</f>
        <v/>
      </c>
      <c r="J337" s="92" t="str">
        <f>IF(ISBLANK(Layout!I319),"",Layout!I319*$J$12/Stocks!$E$4*Layout!$D319)</f>
        <v/>
      </c>
      <c r="K337" s="92" t="str">
        <f>IF(ISBLANK(Layout!J319),"",Layout!J319*$J$12/Stocks!$E$4*Layout!$D319)</f>
        <v/>
      </c>
      <c r="L337" s="92" t="str">
        <f>IF(ISBLANK(Layout!K319),"",Layout!K319*$J$12/Stocks!$E$4*Layout!$D319)</f>
        <v/>
      </c>
      <c r="M337" s="92" t="str">
        <f>IF(ISBLANK(Layout!L319),"",Layout!L319*$J$12/Stocks!$E$4*Layout!$D319)</f>
        <v/>
      </c>
      <c r="N337" s="92" t="str">
        <f>IF(ISBLANK(Layout!M319),"",Layout!M319*$J$12/Stocks!$E$4*Layout!$D319)</f>
        <v/>
      </c>
      <c r="O337" s="92" t="str">
        <f>IF(ISBLANK(Layout!N319),"",Layout!N319*$J$12/Stocks!$E$4*Layout!$D319)</f>
        <v/>
      </c>
      <c r="P337" s="91">
        <f t="shared" si="10"/>
        <v>0</v>
      </c>
    </row>
    <row r="338" spans="1:16" x14ac:dyDescent="0.35">
      <c r="A338" s="96">
        <f t="shared" si="11"/>
        <v>318</v>
      </c>
      <c r="B338" s="95" t="str">
        <f>IF(ISBLANK(Layout!B320), "", Layout!B320)</f>
        <v/>
      </c>
      <c r="C338" s="94" t="str">
        <f>IF(ISBLANK(Layout!C320), "", Layout!C320)</f>
        <v/>
      </c>
      <c r="D338" s="93" t="str">
        <f>IF(Layout!D320 &gt;0, $J$12 - E338 - P338, "")</f>
        <v/>
      </c>
      <c r="E338" s="92">
        <f>IFERROR(Layout!D320*SUM($D$12:$D$17), "")</f>
        <v>0</v>
      </c>
      <c r="F338" s="92" t="str">
        <f>IF(ISBLANK(Layout!E320),"",Layout!E320*$J$12/Stocks!$E$3*Layout!$D320)</f>
        <v/>
      </c>
      <c r="G338" s="92" t="str">
        <f>IF(ISBLANK(Layout!F320),"",Layout!F320*$J$12/Stocks!$E$4*Layout!$D320)</f>
        <v/>
      </c>
      <c r="H338" s="92" t="str">
        <f>IF(ISBLANK(Layout!G320),"",Layout!G320*$J$12/Stocks!$E$5*Layout!$D320)</f>
        <v/>
      </c>
      <c r="I338" s="92" t="str">
        <f>IF(ISBLANK(Layout!H320),"",Layout!H320*$J$12/Stocks!$E$4*Layout!$D320)</f>
        <v/>
      </c>
      <c r="J338" s="92" t="str">
        <f>IF(ISBLANK(Layout!I320),"",Layout!I320*$J$12/Stocks!$E$4*Layout!$D320)</f>
        <v/>
      </c>
      <c r="K338" s="92" t="str">
        <f>IF(ISBLANK(Layout!J320),"",Layout!J320*$J$12/Stocks!$E$4*Layout!$D320)</f>
        <v/>
      </c>
      <c r="L338" s="92" t="str">
        <f>IF(ISBLANK(Layout!K320),"",Layout!K320*$J$12/Stocks!$E$4*Layout!$D320)</f>
        <v/>
      </c>
      <c r="M338" s="92" t="str">
        <f>IF(ISBLANK(Layout!L320),"",Layout!L320*$J$12/Stocks!$E$4*Layout!$D320)</f>
        <v/>
      </c>
      <c r="N338" s="92" t="str">
        <f>IF(ISBLANK(Layout!M320),"",Layout!M320*$J$12/Stocks!$E$4*Layout!$D320)</f>
        <v/>
      </c>
      <c r="O338" s="92" t="str">
        <f>IF(ISBLANK(Layout!N320),"",Layout!N320*$J$12/Stocks!$E$4*Layout!$D320)</f>
        <v/>
      </c>
      <c r="P338" s="91">
        <f t="shared" si="10"/>
        <v>0</v>
      </c>
    </row>
    <row r="339" spans="1:16" x14ac:dyDescent="0.35">
      <c r="A339" s="90">
        <f t="shared" si="11"/>
        <v>319</v>
      </c>
      <c r="B339" s="89" t="str">
        <f>IF(ISBLANK(Layout!B321), "", Layout!B321)</f>
        <v/>
      </c>
      <c r="C339" s="88" t="str">
        <f>IF(ISBLANK(Layout!C321), "", Layout!C321)</f>
        <v/>
      </c>
      <c r="D339" s="87" t="str">
        <f>IF(Layout!D321 &gt;0, $J$12 - E339 - P339, "")</f>
        <v/>
      </c>
      <c r="E339" s="86">
        <f>IFERROR(Layout!D321*SUM($D$12:$D$17), "")</f>
        <v>0</v>
      </c>
      <c r="F339" s="86" t="str">
        <f>IF(ISBLANK(Layout!E321),"",Layout!E321*$J$12/Stocks!$E$3*Layout!$D321)</f>
        <v/>
      </c>
      <c r="G339" s="86" t="str">
        <f>IF(ISBLANK(Layout!F321),"",Layout!F321*$J$12/Stocks!$E$4*Layout!$D321)</f>
        <v/>
      </c>
      <c r="H339" s="86" t="str">
        <f>IF(ISBLANK(Layout!G321),"",Layout!G321*$J$12/Stocks!$E$5*Layout!$D321)</f>
        <v/>
      </c>
      <c r="I339" s="86" t="str">
        <f>IF(ISBLANK(Layout!H321),"",Layout!H321*$J$12/Stocks!$E$4*Layout!$D321)</f>
        <v/>
      </c>
      <c r="J339" s="86" t="str">
        <f>IF(ISBLANK(Layout!I321),"",Layout!I321*$J$12/Stocks!$E$4*Layout!$D321)</f>
        <v/>
      </c>
      <c r="K339" s="86" t="str">
        <f>IF(ISBLANK(Layout!J321),"",Layout!J321*$J$12/Stocks!$E$4*Layout!$D321)</f>
        <v/>
      </c>
      <c r="L339" s="86" t="str">
        <f>IF(ISBLANK(Layout!K321),"",Layout!K321*$J$12/Stocks!$E$4*Layout!$D321)</f>
        <v/>
      </c>
      <c r="M339" s="86" t="str">
        <f>IF(ISBLANK(Layout!L321),"",Layout!L321*$J$12/Stocks!$E$4*Layout!$D321)</f>
        <v/>
      </c>
      <c r="N339" s="86" t="str">
        <f>IF(ISBLANK(Layout!M321),"",Layout!M321*$J$12/Stocks!$E$4*Layout!$D321)</f>
        <v/>
      </c>
      <c r="O339" s="86" t="str">
        <f>IF(ISBLANK(Layout!N321),"",Layout!N321*$J$12/Stocks!$E$4*Layout!$D321)</f>
        <v/>
      </c>
      <c r="P339" s="85">
        <f t="shared" si="10"/>
        <v>0</v>
      </c>
    </row>
    <row r="340" spans="1:16" x14ac:dyDescent="0.35">
      <c r="A340" s="103">
        <f t="shared" si="11"/>
        <v>320</v>
      </c>
      <c r="B340" s="102" t="str">
        <f>IF(ISBLANK(Layout!B322), "", Layout!B322)</f>
        <v/>
      </c>
      <c r="C340" s="101" t="str">
        <f>IF(ISBLANK(Layout!C322), "", Layout!C322)</f>
        <v/>
      </c>
      <c r="D340" s="100" t="str">
        <f>IF(Layout!D322 &gt;0, $J$12 - E340 - P340, "")</f>
        <v/>
      </c>
      <c r="E340" s="99">
        <f>IFERROR(Layout!D322*SUM($D$12:$D$17), "")</f>
        <v>0</v>
      </c>
      <c r="F340" s="98" t="str">
        <f>IF(ISBLANK(Layout!E322),"",Layout!E322*$J$12/Stocks!$E$3*Layout!$D322)</f>
        <v/>
      </c>
      <c r="G340" s="98" t="str">
        <f>IF(ISBLANK(Layout!F322),"",Layout!F322*$J$12/Stocks!$E$4*Layout!$D322)</f>
        <v/>
      </c>
      <c r="H340" s="98" t="str">
        <f>IF(ISBLANK(Layout!G322),"",Layout!G322*$J$12/Stocks!$E$5*Layout!$D322)</f>
        <v/>
      </c>
      <c r="I340" s="98" t="str">
        <f>IF(ISBLANK(Layout!H322),"",Layout!H322*$J$12/Stocks!$E$4*Layout!$D322)</f>
        <v/>
      </c>
      <c r="J340" s="98" t="str">
        <f>IF(ISBLANK(Layout!I322),"",Layout!I322*$J$12/Stocks!$E$4*Layout!$D322)</f>
        <v/>
      </c>
      <c r="K340" s="98" t="str">
        <f>IF(ISBLANK(Layout!J322),"",Layout!J322*$J$12/Stocks!$E$4*Layout!$D322)</f>
        <v/>
      </c>
      <c r="L340" s="98" t="str">
        <f>IF(ISBLANK(Layout!K322),"",Layout!K322*$J$12/Stocks!$E$4*Layout!$D322)</f>
        <v/>
      </c>
      <c r="M340" s="98" t="str">
        <f>IF(ISBLANK(Layout!L322),"",Layout!L322*$J$12/Stocks!$E$4*Layout!$D322)</f>
        <v/>
      </c>
      <c r="N340" s="98" t="str">
        <f>IF(ISBLANK(Layout!M322),"",Layout!M322*$J$12/Stocks!$E$4*Layout!$D322)</f>
        <v/>
      </c>
      <c r="O340" s="98" t="str">
        <f>IF(ISBLANK(Layout!N322),"",Layout!N322*$J$12/Stocks!$E$4*Layout!$D322)</f>
        <v/>
      </c>
      <c r="P340" s="97">
        <f t="shared" si="10"/>
        <v>0</v>
      </c>
    </row>
    <row r="341" spans="1:16" x14ac:dyDescent="0.35">
      <c r="A341" s="96">
        <f t="shared" si="11"/>
        <v>321</v>
      </c>
      <c r="B341" s="95" t="str">
        <f>IF(ISBLANK(Layout!B323), "", Layout!B323)</f>
        <v/>
      </c>
      <c r="C341" s="94" t="str">
        <f>IF(ISBLANK(Layout!C323), "", Layout!C323)</f>
        <v/>
      </c>
      <c r="D341" s="93" t="str">
        <f>IF(Layout!D323 &gt;0, $J$12 - E341 - P341, "")</f>
        <v/>
      </c>
      <c r="E341" s="92">
        <f>IFERROR(Layout!D323*SUM($D$12:$D$17), "")</f>
        <v>0</v>
      </c>
      <c r="F341" s="92" t="str">
        <f>IF(ISBLANK(Layout!E323),"",Layout!E323*$J$12/Stocks!$E$3*Layout!$D323)</f>
        <v/>
      </c>
      <c r="G341" s="92" t="str">
        <f>IF(ISBLANK(Layout!F323),"",Layout!F323*$J$12/Stocks!$E$4*Layout!$D323)</f>
        <v/>
      </c>
      <c r="H341" s="92" t="str">
        <f>IF(ISBLANK(Layout!G323),"",Layout!G323*$J$12/Stocks!$E$5*Layout!$D323)</f>
        <v/>
      </c>
      <c r="I341" s="92" t="str">
        <f>IF(ISBLANK(Layout!H323),"",Layout!H323*$J$12/Stocks!$E$4*Layout!$D323)</f>
        <v/>
      </c>
      <c r="J341" s="92" t="str">
        <f>IF(ISBLANK(Layout!I323),"",Layout!I323*$J$12/Stocks!$E$4*Layout!$D323)</f>
        <v/>
      </c>
      <c r="K341" s="92" t="str">
        <f>IF(ISBLANK(Layout!J323),"",Layout!J323*$J$12/Stocks!$E$4*Layout!$D323)</f>
        <v/>
      </c>
      <c r="L341" s="92" t="str">
        <f>IF(ISBLANK(Layout!K323),"",Layout!K323*$J$12/Stocks!$E$4*Layout!$D323)</f>
        <v/>
      </c>
      <c r="M341" s="92" t="str">
        <f>IF(ISBLANK(Layout!L323),"",Layout!L323*$J$12/Stocks!$E$4*Layout!$D323)</f>
        <v/>
      </c>
      <c r="N341" s="92" t="str">
        <f>IF(ISBLANK(Layout!M323),"",Layout!M323*$J$12/Stocks!$E$4*Layout!$D323)</f>
        <v/>
      </c>
      <c r="O341" s="92" t="str">
        <f>IF(ISBLANK(Layout!N323),"",Layout!N323*$J$12/Stocks!$E$4*Layout!$D323)</f>
        <v/>
      </c>
      <c r="P341" s="91">
        <f t="shared" si="10"/>
        <v>0</v>
      </c>
    </row>
    <row r="342" spans="1:16" x14ac:dyDescent="0.35">
      <c r="A342" s="96">
        <f t="shared" si="11"/>
        <v>322</v>
      </c>
      <c r="B342" s="95" t="str">
        <f>IF(ISBLANK(Layout!B324), "", Layout!B324)</f>
        <v/>
      </c>
      <c r="C342" s="94" t="str">
        <f>IF(ISBLANK(Layout!C324), "", Layout!C324)</f>
        <v/>
      </c>
      <c r="D342" s="93" t="str">
        <f>IF(Layout!D324 &gt;0, $J$12 - E342 - P342, "")</f>
        <v/>
      </c>
      <c r="E342" s="92">
        <f>IFERROR(Layout!D324*SUM($D$12:$D$17), "")</f>
        <v>0</v>
      </c>
      <c r="F342" s="92" t="str">
        <f>IF(ISBLANK(Layout!E324),"",Layout!E324*$J$12/Stocks!$E$3*Layout!$D324)</f>
        <v/>
      </c>
      <c r="G342" s="92" t="str">
        <f>IF(ISBLANK(Layout!F324),"",Layout!F324*$J$12/Stocks!$E$4*Layout!$D324)</f>
        <v/>
      </c>
      <c r="H342" s="92" t="str">
        <f>IF(ISBLANK(Layout!G324),"",Layout!G324*$J$12/Stocks!$E$5*Layout!$D324)</f>
        <v/>
      </c>
      <c r="I342" s="92" t="str">
        <f>IF(ISBLANK(Layout!H324),"",Layout!H324*$J$12/Stocks!$E$4*Layout!$D324)</f>
        <v/>
      </c>
      <c r="J342" s="92" t="str">
        <f>IF(ISBLANK(Layout!I324),"",Layout!I324*$J$12/Stocks!$E$4*Layout!$D324)</f>
        <v/>
      </c>
      <c r="K342" s="92" t="str">
        <f>IF(ISBLANK(Layout!J324),"",Layout!J324*$J$12/Stocks!$E$4*Layout!$D324)</f>
        <v/>
      </c>
      <c r="L342" s="92" t="str">
        <f>IF(ISBLANK(Layout!K324),"",Layout!K324*$J$12/Stocks!$E$4*Layout!$D324)</f>
        <v/>
      </c>
      <c r="M342" s="92" t="str">
        <f>IF(ISBLANK(Layout!L324),"",Layout!L324*$J$12/Stocks!$E$4*Layout!$D324)</f>
        <v/>
      </c>
      <c r="N342" s="92" t="str">
        <f>IF(ISBLANK(Layout!M324),"",Layout!M324*$J$12/Stocks!$E$4*Layout!$D324)</f>
        <v/>
      </c>
      <c r="O342" s="92" t="str">
        <f>IF(ISBLANK(Layout!N324),"",Layout!N324*$J$12/Stocks!$E$4*Layout!$D324)</f>
        <v/>
      </c>
      <c r="P342" s="91">
        <f t="shared" si="10"/>
        <v>0</v>
      </c>
    </row>
    <row r="343" spans="1:16" x14ac:dyDescent="0.35">
      <c r="A343" s="96">
        <f t="shared" si="11"/>
        <v>323</v>
      </c>
      <c r="B343" s="95" t="str">
        <f>IF(ISBLANK(Layout!B325), "", Layout!B325)</f>
        <v/>
      </c>
      <c r="C343" s="94" t="str">
        <f>IF(ISBLANK(Layout!C325), "", Layout!C325)</f>
        <v/>
      </c>
      <c r="D343" s="93" t="str">
        <f>IF(Layout!D325 &gt;0, $J$12 - E343 - P343, "")</f>
        <v/>
      </c>
      <c r="E343" s="92">
        <f>IFERROR(Layout!D325*SUM($D$12:$D$17), "")</f>
        <v>0</v>
      </c>
      <c r="F343" s="92" t="str">
        <f>IF(ISBLANK(Layout!E325),"",Layout!E325*$J$12/Stocks!$E$3*Layout!$D325)</f>
        <v/>
      </c>
      <c r="G343" s="92" t="str">
        <f>IF(ISBLANK(Layout!F325),"",Layout!F325*$J$12/Stocks!$E$4*Layout!$D325)</f>
        <v/>
      </c>
      <c r="H343" s="92" t="str">
        <f>IF(ISBLANK(Layout!G325),"",Layout!G325*$J$12/Stocks!$E$5*Layout!$D325)</f>
        <v/>
      </c>
      <c r="I343" s="92" t="str">
        <f>IF(ISBLANK(Layout!H325),"",Layout!H325*$J$12/Stocks!$E$4*Layout!$D325)</f>
        <v/>
      </c>
      <c r="J343" s="92" t="str">
        <f>IF(ISBLANK(Layout!I325),"",Layout!I325*$J$12/Stocks!$E$4*Layout!$D325)</f>
        <v/>
      </c>
      <c r="K343" s="92" t="str">
        <f>IF(ISBLANK(Layout!J325),"",Layout!J325*$J$12/Stocks!$E$4*Layout!$D325)</f>
        <v/>
      </c>
      <c r="L343" s="92" t="str">
        <f>IF(ISBLANK(Layout!K325),"",Layout!K325*$J$12/Stocks!$E$4*Layout!$D325)</f>
        <v/>
      </c>
      <c r="M343" s="92" t="str">
        <f>IF(ISBLANK(Layout!L325),"",Layout!L325*$J$12/Stocks!$E$4*Layout!$D325)</f>
        <v/>
      </c>
      <c r="N343" s="92" t="str">
        <f>IF(ISBLANK(Layout!M325),"",Layout!M325*$J$12/Stocks!$E$4*Layout!$D325)</f>
        <v/>
      </c>
      <c r="O343" s="92" t="str">
        <f>IF(ISBLANK(Layout!N325),"",Layout!N325*$J$12/Stocks!$E$4*Layout!$D325)</f>
        <v/>
      </c>
      <c r="P343" s="91">
        <f t="shared" si="10"/>
        <v>0</v>
      </c>
    </row>
    <row r="344" spans="1:16" x14ac:dyDescent="0.35">
      <c r="A344" s="96">
        <f t="shared" si="11"/>
        <v>324</v>
      </c>
      <c r="B344" s="95" t="str">
        <f>IF(ISBLANK(Layout!B326), "", Layout!B326)</f>
        <v/>
      </c>
      <c r="C344" s="94" t="str">
        <f>IF(ISBLANK(Layout!C326), "", Layout!C326)</f>
        <v/>
      </c>
      <c r="D344" s="93" t="str">
        <f>IF(Layout!D326 &gt;0, $J$12 - E344 - P344, "")</f>
        <v/>
      </c>
      <c r="E344" s="92">
        <f>IFERROR(Layout!D326*SUM($D$12:$D$17), "")</f>
        <v>0</v>
      </c>
      <c r="F344" s="92" t="str">
        <f>IF(ISBLANK(Layout!E326),"",Layout!E326*$J$12/Stocks!$E$3*Layout!$D326)</f>
        <v/>
      </c>
      <c r="G344" s="92" t="str">
        <f>IF(ISBLANK(Layout!F326),"",Layout!F326*$J$12/Stocks!$E$4*Layout!$D326)</f>
        <v/>
      </c>
      <c r="H344" s="92" t="str">
        <f>IF(ISBLANK(Layout!G326),"",Layout!G326*$J$12/Stocks!$E$5*Layout!$D326)</f>
        <v/>
      </c>
      <c r="I344" s="92" t="str">
        <f>IF(ISBLANK(Layout!H326),"",Layout!H326*$J$12/Stocks!$E$4*Layout!$D326)</f>
        <v/>
      </c>
      <c r="J344" s="92" t="str">
        <f>IF(ISBLANK(Layout!I326),"",Layout!I326*$J$12/Stocks!$E$4*Layout!$D326)</f>
        <v/>
      </c>
      <c r="K344" s="92" t="str">
        <f>IF(ISBLANK(Layout!J326),"",Layout!J326*$J$12/Stocks!$E$4*Layout!$D326)</f>
        <v/>
      </c>
      <c r="L344" s="92" t="str">
        <f>IF(ISBLANK(Layout!K326),"",Layout!K326*$J$12/Stocks!$E$4*Layout!$D326)</f>
        <v/>
      </c>
      <c r="M344" s="92" t="str">
        <f>IF(ISBLANK(Layout!L326),"",Layout!L326*$J$12/Stocks!$E$4*Layout!$D326)</f>
        <v/>
      </c>
      <c r="N344" s="92" t="str">
        <f>IF(ISBLANK(Layout!M326),"",Layout!M326*$J$12/Stocks!$E$4*Layout!$D326)</f>
        <v/>
      </c>
      <c r="O344" s="92" t="str">
        <f>IF(ISBLANK(Layout!N326),"",Layout!N326*$J$12/Stocks!$E$4*Layout!$D326)</f>
        <v/>
      </c>
      <c r="P344" s="91">
        <f t="shared" si="10"/>
        <v>0</v>
      </c>
    </row>
    <row r="345" spans="1:16" x14ac:dyDescent="0.35">
      <c r="A345" s="96">
        <f t="shared" si="11"/>
        <v>325</v>
      </c>
      <c r="B345" s="95" t="str">
        <f>IF(ISBLANK(Layout!B327), "", Layout!B327)</f>
        <v/>
      </c>
      <c r="C345" s="94" t="str">
        <f>IF(ISBLANK(Layout!C327), "", Layout!C327)</f>
        <v/>
      </c>
      <c r="D345" s="93" t="str">
        <f>IF(Layout!D327 &gt;0, $J$12 - E345 - P345, "")</f>
        <v/>
      </c>
      <c r="E345" s="92">
        <f>IFERROR(Layout!D327*SUM($D$12:$D$17), "")</f>
        <v>0</v>
      </c>
      <c r="F345" s="92" t="str">
        <f>IF(ISBLANK(Layout!E327),"",Layout!E327*$J$12/Stocks!$E$3*Layout!$D327)</f>
        <v/>
      </c>
      <c r="G345" s="92" t="str">
        <f>IF(ISBLANK(Layout!F327),"",Layout!F327*$J$12/Stocks!$E$4*Layout!$D327)</f>
        <v/>
      </c>
      <c r="H345" s="92" t="str">
        <f>IF(ISBLANK(Layout!G327),"",Layout!G327*$J$12/Stocks!$E$5*Layout!$D327)</f>
        <v/>
      </c>
      <c r="I345" s="92" t="str">
        <f>IF(ISBLANK(Layout!H327),"",Layout!H327*$J$12/Stocks!$E$4*Layout!$D327)</f>
        <v/>
      </c>
      <c r="J345" s="92" t="str">
        <f>IF(ISBLANK(Layout!I327),"",Layout!I327*$J$12/Stocks!$E$4*Layout!$D327)</f>
        <v/>
      </c>
      <c r="K345" s="92" t="str">
        <f>IF(ISBLANK(Layout!J327),"",Layout!J327*$J$12/Stocks!$E$4*Layout!$D327)</f>
        <v/>
      </c>
      <c r="L345" s="92" t="str">
        <f>IF(ISBLANK(Layout!K327),"",Layout!K327*$J$12/Stocks!$E$4*Layout!$D327)</f>
        <v/>
      </c>
      <c r="M345" s="92" t="str">
        <f>IF(ISBLANK(Layout!L327),"",Layout!L327*$J$12/Stocks!$E$4*Layout!$D327)</f>
        <v/>
      </c>
      <c r="N345" s="92" t="str">
        <f>IF(ISBLANK(Layout!M327),"",Layout!M327*$J$12/Stocks!$E$4*Layout!$D327)</f>
        <v/>
      </c>
      <c r="O345" s="92" t="str">
        <f>IF(ISBLANK(Layout!N327),"",Layout!N327*$J$12/Stocks!$E$4*Layout!$D327)</f>
        <v/>
      </c>
      <c r="P345" s="91">
        <f t="shared" si="10"/>
        <v>0</v>
      </c>
    </row>
    <row r="346" spans="1:16" x14ac:dyDescent="0.35">
      <c r="A346" s="96">
        <f t="shared" si="11"/>
        <v>326</v>
      </c>
      <c r="B346" s="95" t="str">
        <f>IF(ISBLANK(Layout!B328), "", Layout!B328)</f>
        <v/>
      </c>
      <c r="C346" s="94" t="str">
        <f>IF(ISBLANK(Layout!C328), "", Layout!C328)</f>
        <v/>
      </c>
      <c r="D346" s="93" t="str">
        <f>IF(Layout!D328 &gt;0, $J$12 - E346 - P346, "")</f>
        <v/>
      </c>
      <c r="E346" s="92">
        <f>IFERROR(Layout!D328*SUM($D$12:$D$17), "")</f>
        <v>0</v>
      </c>
      <c r="F346" s="92" t="str">
        <f>IF(ISBLANK(Layout!E328),"",Layout!E328*$J$12/Stocks!$E$3*Layout!$D328)</f>
        <v/>
      </c>
      <c r="G346" s="92" t="str">
        <f>IF(ISBLANK(Layout!F328),"",Layout!F328*$J$12/Stocks!$E$4*Layout!$D328)</f>
        <v/>
      </c>
      <c r="H346" s="92" t="str">
        <f>IF(ISBLANK(Layout!G328),"",Layout!G328*$J$12/Stocks!$E$5*Layout!$D328)</f>
        <v/>
      </c>
      <c r="I346" s="92" t="str">
        <f>IF(ISBLANK(Layout!H328),"",Layout!H328*$J$12/Stocks!$E$4*Layout!$D328)</f>
        <v/>
      </c>
      <c r="J346" s="92" t="str">
        <f>IF(ISBLANK(Layout!I328),"",Layout!I328*$J$12/Stocks!$E$4*Layout!$D328)</f>
        <v/>
      </c>
      <c r="K346" s="92" t="str">
        <f>IF(ISBLANK(Layout!J328),"",Layout!J328*$J$12/Stocks!$E$4*Layout!$D328)</f>
        <v/>
      </c>
      <c r="L346" s="92" t="str">
        <f>IF(ISBLANK(Layout!K328),"",Layout!K328*$J$12/Stocks!$E$4*Layout!$D328)</f>
        <v/>
      </c>
      <c r="M346" s="92" t="str">
        <f>IF(ISBLANK(Layout!L328),"",Layout!L328*$J$12/Stocks!$E$4*Layout!$D328)</f>
        <v/>
      </c>
      <c r="N346" s="92" t="str">
        <f>IF(ISBLANK(Layout!M328),"",Layout!M328*$J$12/Stocks!$E$4*Layout!$D328)</f>
        <v/>
      </c>
      <c r="O346" s="92" t="str">
        <f>IF(ISBLANK(Layout!N328),"",Layout!N328*$J$12/Stocks!$E$4*Layout!$D328)</f>
        <v/>
      </c>
      <c r="P346" s="91">
        <f t="shared" si="10"/>
        <v>0</v>
      </c>
    </row>
    <row r="347" spans="1:16" x14ac:dyDescent="0.35">
      <c r="A347" s="90">
        <f t="shared" si="11"/>
        <v>327</v>
      </c>
      <c r="B347" s="89" t="str">
        <f>IF(ISBLANK(Layout!B329), "", Layout!B329)</f>
        <v/>
      </c>
      <c r="C347" s="88" t="str">
        <f>IF(ISBLANK(Layout!C329), "", Layout!C329)</f>
        <v/>
      </c>
      <c r="D347" s="87" t="str">
        <f>IF(Layout!D329 &gt;0, $J$12 - E347 - P347, "")</f>
        <v/>
      </c>
      <c r="E347" s="86">
        <f>IFERROR(Layout!D329*SUM($D$12:$D$17), "")</f>
        <v>0</v>
      </c>
      <c r="F347" s="86" t="str">
        <f>IF(ISBLANK(Layout!E329),"",Layout!E329*$J$12/Stocks!$E$3*Layout!$D329)</f>
        <v/>
      </c>
      <c r="G347" s="86" t="str">
        <f>IF(ISBLANK(Layout!F329),"",Layout!F329*$J$12/Stocks!$E$4*Layout!$D329)</f>
        <v/>
      </c>
      <c r="H347" s="86" t="str">
        <f>IF(ISBLANK(Layout!G329),"",Layout!G329*$J$12/Stocks!$E$5*Layout!$D329)</f>
        <v/>
      </c>
      <c r="I347" s="86" t="str">
        <f>IF(ISBLANK(Layout!H329),"",Layout!H329*$J$12/Stocks!$E$4*Layout!$D329)</f>
        <v/>
      </c>
      <c r="J347" s="86" t="str">
        <f>IF(ISBLANK(Layout!I329),"",Layout!I329*$J$12/Stocks!$E$4*Layout!$D329)</f>
        <v/>
      </c>
      <c r="K347" s="86" t="str">
        <f>IF(ISBLANK(Layout!J329),"",Layout!J329*$J$12/Stocks!$E$4*Layout!$D329)</f>
        <v/>
      </c>
      <c r="L347" s="86" t="str">
        <f>IF(ISBLANK(Layout!K329),"",Layout!K329*$J$12/Stocks!$E$4*Layout!$D329)</f>
        <v/>
      </c>
      <c r="M347" s="86" t="str">
        <f>IF(ISBLANK(Layout!L329),"",Layout!L329*$J$12/Stocks!$E$4*Layout!$D329)</f>
        <v/>
      </c>
      <c r="N347" s="86" t="str">
        <f>IF(ISBLANK(Layout!M329),"",Layout!M329*$J$12/Stocks!$E$4*Layout!$D329)</f>
        <v/>
      </c>
      <c r="O347" s="86" t="str">
        <f>IF(ISBLANK(Layout!N329),"",Layout!N329*$J$12/Stocks!$E$4*Layout!$D329)</f>
        <v/>
      </c>
      <c r="P347" s="85">
        <f t="shared" si="10"/>
        <v>0</v>
      </c>
    </row>
    <row r="348" spans="1:16" x14ac:dyDescent="0.35">
      <c r="A348" s="103">
        <f t="shared" si="11"/>
        <v>328</v>
      </c>
      <c r="B348" s="102" t="str">
        <f>IF(ISBLANK(Layout!B330), "", Layout!B330)</f>
        <v/>
      </c>
      <c r="C348" s="101" t="str">
        <f>IF(ISBLANK(Layout!C330), "", Layout!C330)</f>
        <v/>
      </c>
      <c r="D348" s="100" t="str">
        <f>IF(Layout!D330 &gt;0, $J$12 - E348 - P348, "")</f>
        <v/>
      </c>
      <c r="E348" s="99">
        <f>IFERROR(Layout!D330*SUM($D$12:$D$17), "")</f>
        <v>0</v>
      </c>
      <c r="F348" s="98" t="str">
        <f>IF(ISBLANK(Layout!E330),"",Layout!E330*$J$12/Stocks!$E$3*Layout!$D330)</f>
        <v/>
      </c>
      <c r="G348" s="98" t="str">
        <f>IF(ISBLANK(Layout!F330),"",Layout!F330*$J$12/Stocks!$E$4*Layout!$D330)</f>
        <v/>
      </c>
      <c r="H348" s="98" t="str">
        <f>IF(ISBLANK(Layout!G330),"",Layout!G330*$J$12/Stocks!$E$5*Layout!$D330)</f>
        <v/>
      </c>
      <c r="I348" s="98" t="str">
        <f>IF(ISBLANK(Layout!H330),"",Layout!H330*$J$12/Stocks!$E$4*Layout!$D330)</f>
        <v/>
      </c>
      <c r="J348" s="98" t="str">
        <f>IF(ISBLANK(Layout!I330),"",Layout!I330*$J$12/Stocks!$E$4*Layout!$D330)</f>
        <v/>
      </c>
      <c r="K348" s="98" t="str">
        <f>IF(ISBLANK(Layout!J330),"",Layout!J330*$J$12/Stocks!$E$4*Layout!$D330)</f>
        <v/>
      </c>
      <c r="L348" s="98" t="str">
        <f>IF(ISBLANK(Layout!K330),"",Layout!K330*$J$12/Stocks!$E$4*Layout!$D330)</f>
        <v/>
      </c>
      <c r="M348" s="98" t="str">
        <f>IF(ISBLANK(Layout!L330),"",Layout!L330*$J$12/Stocks!$E$4*Layout!$D330)</f>
        <v/>
      </c>
      <c r="N348" s="98" t="str">
        <f>IF(ISBLANK(Layout!M330),"",Layout!M330*$J$12/Stocks!$E$4*Layout!$D330)</f>
        <v/>
      </c>
      <c r="O348" s="98" t="str">
        <f>IF(ISBLANK(Layout!N330),"",Layout!N330*$J$12/Stocks!$E$4*Layout!$D330)</f>
        <v/>
      </c>
      <c r="P348" s="97">
        <f t="shared" ref="P348:P403" si="12">SUM(F348:O348)</f>
        <v>0</v>
      </c>
    </row>
    <row r="349" spans="1:16" x14ac:dyDescent="0.35">
      <c r="A349" s="96">
        <f t="shared" si="11"/>
        <v>329</v>
      </c>
      <c r="B349" s="95" t="str">
        <f>IF(ISBLANK(Layout!B331), "", Layout!B331)</f>
        <v/>
      </c>
      <c r="C349" s="94" t="str">
        <f>IF(ISBLANK(Layout!C331), "", Layout!C331)</f>
        <v/>
      </c>
      <c r="D349" s="93" t="str">
        <f>IF(Layout!D331 &gt;0, $J$12 - E349 - P349, "")</f>
        <v/>
      </c>
      <c r="E349" s="92">
        <f>IFERROR(Layout!D331*SUM($D$12:$D$17), "")</f>
        <v>0</v>
      </c>
      <c r="F349" s="92" t="str">
        <f>IF(ISBLANK(Layout!E331),"",Layout!E331*$J$12/Stocks!$E$3*Layout!$D331)</f>
        <v/>
      </c>
      <c r="G349" s="92" t="str">
        <f>IF(ISBLANK(Layout!F331),"",Layout!F331*$J$12/Stocks!$E$4*Layout!$D331)</f>
        <v/>
      </c>
      <c r="H349" s="92" t="str">
        <f>IF(ISBLANK(Layout!G331),"",Layout!G331*$J$12/Stocks!$E$5*Layout!$D331)</f>
        <v/>
      </c>
      <c r="I349" s="92" t="str">
        <f>IF(ISBLANK(Layout!H331),"",Layout!H331*$J$12/Stocks!$E$4*Layout!$D331)</f>
        <v/>
      </c>
      <c r="J349" s="92" t="str">
        <f>IF(ISBLANK(Layout!I331),"",Layout!I331*$J$12/Stocks!$E$4*Layout!$D331)</f>
        <v/>
      </c>
      <c r="K349" s="92" t="str">
        <f>IF(ISBLANK(Layout!J331),"",Layout!J331*$J$12/Stocks!$E$4*Layout!$D331)</f>
        <v/>
      </c>
      <c r="L349" s="92" t="str">
        <f>IF(ISBLANK(Layout!K331),"",Layout!K331*$J$12/Stocks!$E$4*Layout!$D331)</f>
        <v/>
      </c>
      <c r="M349" s="92" t="str">
        <f>IF(ISBLANK(Layout!L331),"",Layout!L331*$J$12/Stocks!$E$4*Layout!$D331)</f>
        <v/>
      </c>
      <c r="N349" s="92" t="str">
        <f>IF(ISBLANK(Layout!M331),"",Layout!M331*$J$12/Stocks!$E$4*Layout!$D331)</f>
        <v/>
      </c>
      <c r="O349" s="92" t="str">
        <f>IF(ISBLANK(Layout!N331),"",Layout!N331*$J$12/Stocks!$E$4*Layout!$D331)</f>
        <v/>
      </c>
      <c r="P349" s="91">
        <f t="shared" si="12"/>
        <v>0</v>
      </c>
    </row>
    <row r="350" spans="1:16" x14ac:dyDescent="0.35">
      <c r="A350" s="96">
        <f t="shared" si="11"/>
        <v>330</v>
      </c>
      <c r="B350" s="95" t="str">
        <f>IF(ISBLANK(Layout!B332), "", Layout!B332)</f>
        <v/>
      </c>
      <c r="C350" s="94" t="str">
        <f>IF(ISBLANK(Layout!C332), "", Layout!C332)</f>
        <v/>
      </c>
      <c r="D350" s="93" t="str">
        <f>IF(Layout!D332 &gt;0, $J$12 - E350 - P350, "")</f>
        <v/>
      </c>
      <c r="E350" s="92">
        <f>IFERROR(Layout!D332*SUM($D$12:$D$17), "")</f>
        <v>0</v>
      </c>
      <c r="F350" s="92" t="str">
        <f>IF(ISBLANK(Layout!E332),"",Layout!E332*$J$12/Stocks!$E$3*Layout!$D332)</f>
        <v/>
      </c>
      <c r="G350" s="92" t="str">
        <f>IF(ISBLANK(Layout!F332),"",Layout!F332*$J$12/Stocks!$E$4*Layout!$D332)</f>
        <v/>
      </c>
      <c r="H350" s="92" t="str">
        <f>IF(ISBLANK(Layout!G332),"",Layout!G332*$J$12/Stocks!$E$5*Layout!$D332)</f>
        <v/>
      </c>
      <c r="I350" s="92" t="str">
        <f>IF(ISBLANK(Layout!H332),"",Layout!H332*$J$12/Stocks!$E$4*Layout!$D332)</f>
        <v/>
      </c>
      <c r="J350" s="92" t="str">
        <f>IF(ISBLANK(Layout!I332),"",Layout!I332*$J$12/Stocks!$E$4*Layout!$D332)</f>
        <v/>
      </c>
      <c r="K350" s="92" t="str">
        <f>IF(ISBLANK(Layout!J332),"",Layout!J332*$J$12/Stocks!$E$4*Layout!$D332)</f>
        <v/>
      </c>
      <c r="L350" s="92" t="str">
        <f>IF(ISBLANK(Layout!K332),"",Layout!K332*$J$12/Stocks!$E$4*Layout!$D332)</f>
        <v/>
      </c>
      <c r="M350" s="92" t="str">
        <f>IF(ISBLANK(Layout!L332),"",Layout!L332*$J$12/Stocks!$E$4*Layout!$D332)</f>
        <v/>
      </c>
      <c r="N350" s="92" t="str">
        <f>IF(ISBLANK(Layout!M332),"",Layout!M332*$J$12/Stocks!$E$4*Layout!$D332)</f>
        <v/>
      </c>
      <c r="O350" s="92" t="str">
        <f>IF(ISBLANK(Layout!N332),"",Layout!N332*$J$12/Stocks!$E$4*Layout!$D332)</f>
        <v/>
      </c>
      <c r="P350" s="91">
        <f t="shared" si="12"/>
        <v>0</v>
      </c>
    </row>
    <row r="351" spans="1:16" x14ac:dyDescent="0.35">
      <c r="A351" s="96">
        <f t="shared" si="11"/>
        <v>331</v>
      </c>
      <c r="B351" s="95" t="str">
        <f>IF(ISBLANK(Layout!B333), "", Layout!B333)</f>
        <v/>
      </c>
      <c r="C351" s="94" t="str">
        <f>IF(ISBLANK(Layout!C333), "", Layout!C333)</f>
        <v/>
      </c>
      <c r="D351" s="93" t="str">
        <f>IF(Layout!D333 &gt;0, $J$12 - E351 - P351, "")</f>
        <v/>
      </c>
      <c r="E351" s="92">
        <f>IFERROR(Layout!D333*SUM($D$12:$D$17), "")</f>
        <v>0</v>
      </c>
      <c r="F351" s="92" t="str">
        <f>IF(ISBLANK(Layout!E333),"",Layout!E333*$J$12/Stocks!$E$3*Layout!$D333)</f>
        <v/>
      </c>
      <c r="G351" s="92" t="str">
        <f>IF(ISBLANK(Layout!F333),"",Layout!F333*$J$12/Stocks!$E$4*Layout!$D333)</f>
        <v/>
      </c>
      <c r="H351" s="92" t="str">
        <f>IF(ISBLANK(Layout!G333),"",Layout!G333*$J$12/Stocks!$E$5*Layout!$D333)</f>
        <v/>
      </c>
      <c r="I351" s="92" t="str">
        <f>IF(ISBLANK(Layout!H333),"",Layout!H333*$J$12/Stocks!$E$4*Layout!$D333)</f>
        <v/>
      </c>
      <c r="J351" s="92" t="str">
        <f>IF(ISBLANK(Layout!I333),"",Layout!I333*$J$12/Stocks!$E$4*Layout!$D333)</f>
        <v/>
      </c>
      <c r="K351" s="92" t="str">
        <f>IF(ISBLANK(Layout!J333),"",Layout!J333*$J$12/Stocks!$E$4*Layout!$D333)</f>
        <v/>
      </c>
      <c r="L351" s="92" t="str">
        <f>IF(ISBLANK(Layout!K333),"",Layout!K333*$J$12/Stocks!$E$4*Layout!$D333)</f>
        <v/>
      </c>
      <c r="M351" s="92" t="str">
        <f>IF(ISBLANK(Layout!L333),"",Layout!L333*$J$12/Stocks!$E$4*Layout!$D333)</f>
        <v/>
      </c>
      <c r="N351" s="92" t="str">
        <f>IF(ISBLANK(Layout!M333),"",Layout!M333*$J$12/Stocks!$E$4*Layout!$D333)</f>
        <v/>
      </c>
      <c r="O351" s="92" t="str">
        <f>IF(ISBLANK(Layout!N333),"",Layout!N333*$J$12/Stocks!$E$4*Layout!$D333)</f>
        <v/>
      </c>
      <c r="P351" s="91">
        <f t="shared" si="12"/>
        <v>0</v>
      </c>
    </row>
    <row r="352" spans="1:16" x14ac:dyDescent="0.35">
      <c r="A352" s="96">
        <f t="shared" si="11"/>
        <v>332</v>
      </c>
      <c r="B352" s="95" t="str">
        <f>IF(ISBLANK(Layout!B334), "", Layout!B334)</f>
        <v/>
      </c>
      <c r="C352" s="94" t="str">
        <f>IF(ISBLANK(Layout!C334), "", Layout!C334)</f>
        <v/>
      </c>
      <c r="D352" s="93" t="str">
        <f>IF(Layout!D334 &gt;0, $J$12 - E352 - P352, "")</f>
        <v/>
      </c>
      <c r="E352" s="92">
        <f>IFERROR(Layout!D334*SUM($D$12:$D$17), "")</f>
        <v>0</v>
      </c>
      <c r="F352" s="92" t="str">
        <f>IF(ISBLANK(Layout!E334),"",Layout!E334*$J$12/Stocks!$E$3*Layout!$D334)</f>
        <v/>
      </c>
      <c r="G352" s="92" t="str">
        <f>IF(ISBLANK(Layout!F334),"",Layout!F334*$J$12/Stocks!$E$4*Layout!$D334)</f>
        <v/>
      </c>
      <c r="H352" s="92" t="str">
        <f>IF(ISBLANK(Layout!G334),"",Layout!G334*$J$12/Stocks!$E$5*Layout!$D334)</f>
        <v/>
      </c>
      <c r="I352" s="92" t="str">
        <f>IF(ISBLANK(Layout!H334),"",Layout!H334*$J$12/Stocks!$E$4*Layout!$D334)</f>
        <v/>
      </c>
      <c r="J352" s="92" t="str">
        <f>IF(ISBLANK(Layout!I334),"",Layout!I334*$J$12/Stocks!$E$4*Layout!$D334)</f>
        <v/>
      </c>
      <c r="K352" s="92" t="str">
        <f>IF(ISBLANK(Layout!J334),"",Layout!J334*$J$12/Stocks!$E$4*Layout!$D334)</f>
        <v/>
      </c>
      <c r="L352" s="92" t="str">
        <f>IF(ISBLANK(Layout!K334),"",Layout!K334*$J$12/Stocks!$E$4*Layout!$D334)</f>
        <v/>
      </c>
      <c r="M352" s="92" t="str">
        <f>IF(ISBLANK(Layout!L334),"",Layout!L334*$J$12/Stocks!$E$4*Layout!$D334)</f>
        <v/>
      </c>
      <c r="N352" s="92" t="str">
        <f>IF(ISBLANK(Layout!M334),"",Layout!M334*$J$12/Stocks!$E$4*Layout!$D334)</f>
        <v/>
      </c>
      <c r="O352" s="92" t="str">
        <f>IF(ISBLANK(Layout!N334),"",Layout!N334*$J$12/Stocks!$E$4*Layout!$D334)</f>
        <v/>
      </c>
      <c r="P352" s="91">
        <f t="shared" si="12"/>
        <v>0</v>
      </c>
    </row>
    <row r="353" spans="1:16" x14ac:dyDescent="0.35">
      <c r="A353" s="96">
        <f t="shared" si="11"/>
        <v>333</v>
      </c>
      <c r="B353" s="95" t="str">
        <f>IF(ISBLANK(Layout!B335), "", Layout!B335)</f>
        <v/>
      </c>
      <c r="C353" s="94" t="str">
        <f>IF(ISBLANK(Layout!C335), "", Layout!C335)</f>
        <v/>
      </c>
      <c r="D353" s="93" t="str">
        <f>IF(Layout!D335 &gt;0, $J$12 - E353 - P353, "")</f>
        <v/>
      </c>
      <c r="E353" s="92">
        <f>IFERROR(Layout!D335*SUM($D$12:$D$17), "")</f>
        <v>0</v>
      </c>
      <c r="F353" s="92" t="str">
        <f>IF(ISBLANK(Layout!E335),"",Layout!E335*$J$12/Stocks!$E$3*Layout!$D335)</f>
        <v/>
      </c>
      <c r="G353" s="92" t="str">
        <f>IF(ISBLANK(Layout!F335),"",Layout!F335*$J$12/Stocks!$E$4*Layout!$D335)</f>
        <v/>
      </c>
      <c r="H353" s="92" t="str">
        <f>IF(ISBLANK(Layout!G335),"",Layout!G335*$J$12/Stocks!$E$5*Layout!$D335)</f>
        <v/>
      </c>
      <c r="I353" s="92" t="str">
        <f>IF(ISBLANK(Layout!H335),"",Layout!H335*$J$12/Stocks!$E$4*Layout!$D335)</f>
        <v/>
      </c>
      <c r="J353" s="92" t="str">
        <f>IF(ISBLANK(Layout!I335),"",Layout!I335*$J$12/Stocks!$E$4*Layout!$D335)</f>
        <v/>
      </c>
      <c r="K353" s="92" t="str">
        <f>IF(ISBLANK(Layout!J335),"",Layout!J335*$J$12/Stocks!$E$4*Layout!$D335)</f>
        <v/>
      </c>
      <c r="L353" s="92" t="str">
        <f>IF(ISBLANK(Layout!K335),"",Layout!K335*$J$12/Stocks!$E$4*Layout!$D335)</f>
        <v/>
      </c>
      <c r="M353" s="92" t="str">
        <f>IF(ISBLANK(Layout!L335),"",Layout!L335*$J$12/Stocks!$E$4*Layout!$D335)</f>
        <v/>
      </c>
      <c r="N353" s="92" t="str">
        <f>IF(ISBLANK(Layout!M335),"",Layout!M335*$J$12/Stocks!$E$4*Layout!$D335)</f>
        <v/>
      </c>
      <c r="O353" s="92" t="str">
        <f>IF(ISBLANK(Layout!N335),"",Layout!N335*$J$12/Stocks!$E$4*Layout!$D335)</f>
        <v/>
      </c>
      <c r="P353" s="91">
        <f t="shared" si="12"/>
        <v>0</v>
      </c>
    </row>
    <row r="354" spans="1:16" x14ac:dyDescent="0.35">
      <c r="A354" s="96">
        <f t="shared" si="11"/>
        <v>334</v>
      </c>
      <c r="B354" s="95" t="str">
        <f>IF(ISBLANK(Layout!B336), "", Layout!B336)</f>
        <v/>
      </c>
      <c r="C354" s="94" t="str">
        <f>IF(ISBLANK(Layout!C336), "", Layout!C336)</f>
        <v/>
      </c>
      <c r="D354" s="93" t="str">
        <f>IF(Layout!D336 &gt;0, $J$12 - E354 - P354, "")</f>
        <v/>
      </c>
      <c r="E354" s="92">
        <f>IFERROR(Layout!D336*SUM($D$12:$D$17), "")</f>
        <v>0</v>
      </c>
      <c r="F354" s="92" t="str">
        <f>IF(ISBLANK(Layout!E336),"",Layout!E336*$J$12/Stocks!$E$3*Layout!$D336)</f>
        <v/>
      </c>
      <c r="G354" s="92" t="str">
        <f>IF(ISBLANK(Layout!F336),"",Layout!F336*$J$12/Stocks!$E$4*Layout!$D336)</f>
        <v/>
      </c>
      <c r="H354" s="92" t="str">
        <f>IF(ISBLANK(Layout!G336),"",Layout!G336*$J$12/Stocks!$E$5*Layout!$D336)</f>
        <v/>
      </c>
      <c r="I354" s="92" t="str">
        <f>IF(ISBLANK(Layout!H336),"",Layout!H336*$J$12/Stocks!$E$4*Layout!$D336)</f>
        <v/>
      </c>
      <c r="J354" s="92" t="str">
        <f>IF(ISBLANK(Layout!I336),"",Layout!I336*$J$12/Stocks!$E$4*Layout!$D336)</f>
        <v/>
      </c>
      <c r="K354" s="92" t="str">
        <f>IF(ISBLANK(Layout!J336),"",Layout!J336*$J$12/Stocks!$E$4*Layout!$D336)</f>
        <v/>
      </c>
      <c r="L354" s="92" t="str">
        <f>IF(ISBLANK(Layout!K336),"",Layout!K336*$J$12/Stocks!$E$4*Layout!$D336)</f>
        <v/>
      </c>
      <c r="M354" s="92" t="str">
        <f>IF(ISBLANK(Layout!L336),"",Layout!L336*$J$12/Stocks!$E$4*Layout!$D336)</f>
        <v/>
      </c>
      <c r="N354" s="92" t="str">
        <f>IF(ISBLANK(Layout!M336),"",Layout!M336*$J$12/Stocks!$E$4*Layout!$D336)</f>
        <v/>
      </c>
      <c r="O354" s="92" t="str">
        <f>IF(ISBLANK(Layout!N336),"",Layout!N336*$J$12/Stocks!$E$4*Layout!$D336)</f>
        <v/>
      </c>
      <c r="P354" s="91">
        <f t="shared" si="12"/>
        <v>0</v>
      </c>
    </row>
    <row r="355" spans="1:16" x14ac:dyDescent="0.35">
      <c r="A355" s="90">
        <f t="shared" si="11"/>
        <v>335</v>
      </c>
      <c r="B355" s="89" t="str">
        <f>IF(ISBLANK(Layout!B337), "", Layout!B337)</f>
        <v/>
      </c>
      <c r="C355" s="88" t="str">
        <f>IF(ISBLANK(Layout!C337), "", Layout!C337)</f>
        <v/>
      </c>
      <c r="D355" s="87" t="str">
        <f>IF(Layout!D337 &gt;0, $J$12 - E355 - P355, "")</f>
        <v/>
      </c>
      <c r="E355" s="86">
        <f>IFERROR(Layout!D337*SUM($D$12:$D$17), "")</f>
        <v>0</v>
      </c>
      <c r="F355" s="86" t="str">
        <f>IF(ISBLANK(Layout!E337),"",Layout!E337*$J$12/Stocks!$E$3*Layout!$D337)</f>
        <v/>
      </c>
      <c r="G355" s="86" t="str">
        <f>IF(ISBLANK(Layout!F337),"",Layout!F337*$J$12/Stocks!$E$4*Layout!$D337)</f>
        <v/>
      </c>
      <c r="H355" s="86" t="str">
        <f>IF(ISBLANK(Layout!G337),"",Layout!G337*$J$12/Stocks!$E$5*Layout!$D337)</f>
        <v/>
      </c>
      <c r="I355" s="86" t="str">
        <f>IF(ISBLANK(Layout!H337),"",Layout!H337*$J$12/Stocks!$E$4*Layout!$D337)</f>
        <v/>
      </c>
      <c r="J355" s="86" t="str">
        <f>IF(ISBLANK(Layout!I337),"",Layout!I337*$J$12/Stocks!$E$4*Layout!$D337)</f>
        <v/>
      </c>
      <c r="K355" s="86" t="str">
        <f>IF(ISBLANK(Layout!J337),"",Layout!J337*$J$12/Stocks!$E$4*Layout!$D337)</f>
        <v/>
      </c>
      <c r="L355" s="86" t="str">
        <f>IF(ISBLANK(Layout!K337),"",Layout!K337*$J$12/Stocks!$E$4*Layout!$D337)</f>
        <v/>
      </c>
      <c r="M355" s="86" t="str">
        <f>IF(ISBLANK(Layout!L337),"",Layout!L337*$J$12/Stocks!$E$4*Layout!$D337)</f>
        <v/>
      </c>
      <c r="N355" s="86" t="str">
        <f>IF(ISBLANK(Layout!M337),"",Layout!M337*$J$12/Stocks!$E$4*Layout!$D337)</f>
        <v/>
      </c>
      <c r="O355" s="86" t="str">
        <f>IF(ISBLANK(Layout!N337),"",Layout!N337*$J$12/Stocks!$E$4*Layout!$D337)</f>
        <v/>
      </c>
      <c r="P355" s="85">
        <f t="shared" si="12"/>
        <v>0</v>
      </c>
    </row>
    <row r="356" spans="1:16" x14ac:dyDescent="0.35">
      <c r="A356" s="103">
        <f t="shared" si="11"/>
        <v>336</v>
      </c>
      <c r="B356" s="102" t="str">
        <f>IF(ISBLANK(Layout!B338), "", Layout!B338)</f>
        <v/>
      </c>
      <c r="C356" s="101" t="str">
        <f>IF(ISBLANK(Layout!C338), "", Layout!C338)</f>
        <v/>
      </c>
      <c r="D356" s="100" t="str">
        <f>IF(Layout!D338 &gt;0, $J$12 - E356 - P356, "")</f>
        <v/>
      </c>
      <c r="E356" s="99">
        <f>IFERROR(Layout!D338*SUM($D$12:$D$17), "")</f>
        <v>0</v>
      </c>
      <c r="F356" s="98" t="str">
        <f>IF(ISBLANK(Layout!E338),"",Layout!E338*$J$12/Stocks!$E$3*Layout!$D338)</f>
        <v/>
      </c>
      <c r="G356" s="98" t="str">
        <f>IF(ISBLANK(Layout!F338),"",Layout!F338*$J$12/Stocks!$E$4*Layout!$D338)</f>
        <v/>
      </c>
      <c r="H356" s="98" t="str">
        <f>IF(ISBLANK(Layout!G338),"",Layout!G338*$J$12/Stocks!$E$5*Layout!$D338)</f>
        <v/>
      </c>
      <c r="I356" s="98" t="str">
        <f>IF(ISBLANK(Layout!H338),"",Layout!H338*$J$12/Stocks!$E$4*Layout!$D338)</f>
        <v/>
      </c>
      <c r="J356" s="98" t="str">
        <f>IF(ISBLANK(Layout!I338),"",Layout!I338*$J$12/Stocks!$E$4*Layout!$D338)</f>
        <v/>
      </c>
      <c r="K356" s="98" t="str">
        <f>IF(ISBLANK(Layout!J338),"",Layout!J338*$J$12/Stocks!$E$4*Layout!$D338)</f>
        <v/>
      </c>
      <c r="L356" s="98" t="str">
        <f>IF(ISBLANK(Layout!K338),"",Layout!K338*$J$12/Stocks!$E$4*Layout!$D338)</f>
        <v/>
      </c>
      <c r="M356" s="98" t="str">
        <f>IF(ISBLANK(Layout!L338),"",Layout!L338*$J$12/Stocks!$E$4*Layout!$D338)</f>
        <v/>
      </c>
      <c r="N356" s="98" t="str">
        <f>IF(ISBLANK(Layout!M338),"",Layout!M338*$J$12/Stocks!$E$4*Layout!$D338)</f>
        <v/>
      </c>
      <c r="O356" s="98" t="str">
        <f>IF(ISBLANK(Layout!N338),"",Layout!N338*$J$12/Stocks!$E$4*Layout!$D338)</f>
        <v/>
      </c>
      <c r="P356" s="97">
        <f t="shared" si="12"/>
        <v>0</v>
      </c>
    </row>
    <row r="357" spans="1:16" x14ac:dyDescent="0.35">
      <c r="A357" s="96">
        <f t="shared" si="11"/>
        <v>337</v>
      </c>
      <c r="B357" s="95" t="str">
        <f>IF(ISBLANK(Layout!B339), "", Layout!B339)</f>
        <v/>
      </c>
      <c r="C357" s="94" t="str">
        <f>IF(ISBLANK(Layout!C339), "", Layout!C339)</f>
        <v/>
      </c>
      <c r="D357" s="93" t="str">
        <f>IF(Layout!D339 &gt;0, $J$12 - E357 - P357, "")</f>
        <v/>
      </c>
      <c r="E357" s="92">
        <f>IFERROR(Layout!D339*SUM($D$12:$D$17), "")</f>
        <v>0</v>
      </c>
      <c r="F357" s="92" t="str">
        <f>IF(ISBLANK(Layout!E339),"",Layout!E339*$J$12/Stocks!$E$3*Layout!$D339)</f>
        <v/>
      </c>
      <c r="G357" s="92" t="str">
        <f>IF(ISBLANK(Layout!F339),"",Layout!F339*$J$12/Stocks!$E$4*Layout!$D339)</f>
        <v/>
      </c>
      <c r="H357" s="92" t="str">
        <f>IF(ISBLANK(Layout!G339),"",Layout!G339*$J$12/Stocks!$E$5*Layout!$D339)</f>
        <v/>
      </c>
      <c r="I357" s="92" t="str">
        <f>IF(ISBLANK(Layout!H339),"",Layout!H339*$J$12/Stocks!$E$4*Layout!$D339)</f>
        <v/>
      </c>
      <c r="J357" s="92" t="str">
        <f>IF(ISBLANK(Layout!I339),"",Layout!I339*$J$12/Stocks!$E$4*Layout!$D339)</f>
        <v/>
      </c>
      <c r="K357" s="92" t="str">
        <f>IF(ISBLANK(Layout!J339),"",Layout!J339*$J$12/Stocks!$E$4*Layout!$D339)</f>
        <v/>
      </c>
      <c r="L357" s="92" t="str">
        <f>IF(ISBLANK(Layout!K339),"",Layout!K339*$J$12/Stocks!$E$4*Layout!$D339)</f>
        <v/>
      </c>
      <c r="M357" s="92" t="str">
        <f>IF(ISBLANK(Layout!L339),"",Layout!L339*$J$12/Stocks!$E$4*Layout!$D339)</f>
        <v/>
      </c>
      <c r="N357" s="92" t="str">
        <f>IF(ISBLANK(Layout!M339),"",Layout!M339*$J$12/Stocks!$E$4*Layout!$D339)</f>
        <v/>
      </c>
      <c r="O357" s="92" t="str">
        <f>IF(ISBLANK(Layout!N339),"",Layout!N339*$J$12/Stocks!$E$4*Layout!$D339)</f>
        <v/>
      </c>
      <c r="P357" s="91">
        <f t="shared" si="12"/>
        <v>0</v>
      </c>
    </row>
    <row r="358" spans="1:16" x14ac:dyDescent="0.35">
      <c r="A358" s="96">
        <f t="shared" si="11"/>
        <v>338</v>
      </c>
      <c r="B358" s="95" t="str">
        <f>IF(ISBLANK(Layout!B340), "", Layout!B340)</f>
        <v/>
      </c>
      <c r="C358" s="94" t="str">
        <f>IF(ISBLANK(Layout!C340), "", Layout!C340)</f>
        <v/>
      </c>
      <c r="D358" s="93" t="str">
        <f>IF(Layout!D340 &gt;0, $J$12 - E358 - P358, "")</f>
        <v/>
      </c>
      <c r="E358" s="92">
        <f>IFERROR(Layout!D340*SUM($D$12:$D$17), "")</f>
        <v>0</v>
      </c>
      <c r="F358" s="92" t="str">
        <f>IF(ISBLANK(Layout!E340),"",Layout!E340*$J$12/Stocks!$E$3*Layout!$D340)</f>
        <v/>
      </c>
      <c r="G358" s="92" t="str">
        <f>IF(ISBLANK(Layout!F340),"",Layout!F340*$J$12/Stocks!$E$4*Layout!$D340)</f>
        <v/>
      </c>
      <c r="H358" s="92" t="str">
        <f>IF(ISBLANK(Layout!G340),"",Layout!G340*$J$12/Stocks!$E$5*Layout!$D340)</f>
        <v/>
      </c>
      <c r="I358" s="92" t="str">
        <f>IF(ISBLANK(Layout!H340),"",Layout!H340*$J$12/Stocks!$E$4*Layout!$D340)</f>
        <v/>
      </c>
      <c r="J358" s="92" t="str">
        <f>IF(ISBLANK(Layout!I340),"",Layout!I340*$J$12/Stocks!$E$4*Layout!$D340)</f>
        <v/>
      </c>
      <c r="K358" s="92" t="str">
        <f>IF(ISBLANK(Layout!J340),"",Layout!J340*$J$12/Stocks!$E$4*Layout!$D340)</f>
        <v/>
      </c>
      <c r="L358" s="92" t="str">
        <f>IF(ISBLANK(Layout!K340),"",Layout!K340*$J$12/Stocks!$E$4*Layout!$D340)</f>
        <v/>
      </c>
      <c r="M358" s="92" t="str">
        <f>IF(ISBLANK(Layout!L340),"",Layout!L340*$J$12/Stocks!$E$4*Layout!$D340)</f>
        <v/>
      </c>
      <c r="N358" s="92" t="str">
        <f>IF(ISBLANK(Layout!M340),"",Layout!M340*$J$12/Stocks!$E$4*Layout!$D340)</f>
        <v/>
      </c>
      <c r="O358" s="92" t="str">
        <f>IF(ISBLANK(Layout!N340),"",Layout!N340*$J$12/Stocks!$E$4*Layout!$D340)</f>
        <v/>
      </c>
      <c r="P358" s="91">
        <f t="shared" si="12"/>
        <v>0</v>
      </c>
    </row>
    <row r="359" spans="1:16" x14ac:dyDescent="0.35">
      <c r="A359" s="96">
        <f t="shared" si="11"/>
        <v>339</v>
      </c>
      <c r="B359" s="95" t="str">
        <f>IF(ISBLANK(Layout!B341), "", Layout!B341)</f>
        <v/>
      </c>
      <c r="C359" s="94" t="str">
        <f>IF(ISBLANK(Layout!C341), "", Layout!C341)</f>
        <v/>
      </c>
      <c r="D359" s="93" t="str">
        <f>IF(Layout!D341 &gt;0, $J$12 - E359 - P359, "")</f>
        <v/>
      </c>
      <c r="E359" s="92">
        <f>IFERROR(Layout!D341*SUM($D$12:$D$17), "")</f>
        <v>0</v>
      </c>
      <c r="F359" s="92" t="str">
        <f>IF(ISBLANK(Layout!E341),"",Layout!E341*$J$12/Stocks!$E$3*Layout!$D341)</f>
        <v/>
      </c>
      <c r="G359" s="92" t="str">
        <f>IF(ISBLANK(Layout!F341),"",Layout!F341*$J$12/Stocks!$E$4*Layout!$D341)</f>
        <v/>
      </c>
      <c r="H359" s="92" t="str">
        <f>IF(ISBLANK(Layout!G341),"",Layout!G341*$J$12/Stocks!$E$5*Layout!$D341)</f>
        <v/>
      </c>
      <c r="I359" s="92" t="str">
        <f>IF(ISBLANK(Layout!H341),"",Layout!H341*$J$12/Stocks!$E$4*Layout!$D341)</f>
        <v/>
      </c>
      <c r="J359" s="92" t="str">
        <f>IF(ISBLANK(Layout!I341),"",Layout!I341*$J$12/Stocks!$E$4*Layout!$D341)</f>
        <v/>
      </c>
      <c r="K359" s="92" t="str">
        <f>IF(ISBLANK(Layout!J341),"",Layout!J341*$J$12/Stocks!$E$4*Layout!$D341)</f>
        <v/>
      </c>
      <c r="L359" s="92" t="str">
        <f>IF(ISBLANK(Layout!K341),"",Layout!K341*$J$12/Stocks!$E$4*Layout!$D341)</f>
        <v/>
      </c>
      <c r="M359" s="92" t="str">
        <f>IF(ISBLANK(Layout!L341),"",Layout!L341*$J$12/Stocks!$E$4*Layout!$D341)</f>
        <v/>
      </c>
      <c r="N359" s="92" t="str">
        <f>IF(ISBLANK(Layout!M341),"",Layout!M341*$J$12/Stocks!$E$4*Layout!$D341)</f>
        <v/>
      </c>
      <c r="O359" s="92" t="str">
        <f>IF(ISBLANK(Layout!N341),"",Layout!N341*$J$12/Stocks!$E$4*Layout!$D341)</f>
        <v/>
      </c>
      <c r="P359" s="91">
        <f t="shared" si="12"/>
        <v>0</v>
      </c>
    </row>
    <row r="360" spans="1:16" x14ac:dyDescent="0.35">
      <c r="A360" s="96">
        <f t="shared" si="11"/>
        <v>340</v>
      </c>
      <c r="B360" s="95" t="str">
        <f>IF(ISBLANK(Layout!B342), "", Layout!B342)</f>
        <v/>
      </c>
      <c r="C360" s="94" t="str">
        <f>IF(ISBLANK(Layout!C342), "", Layout!C342)</f>
        <v/>
      </c>
      <c r="D360" s="93" t="str">
        <f>IF(Layout!D342 &gt;0, $J$12 - E360 - P360, "")</f>
        <v/>
      </c>
      <c r="E360" s="92">
        <f>IFERROR(Layout!D342*SUM($D$12:$D$17), "")</f>
        <v>0</v>
      </c>
      <c r="F360" s="92" t="str">
        <f>IF(ISBLANK(Layout!E342),"",Layout!E342*$J$12/Stocks!$E$3*Layout!$D342)</f>
        <v/>
      </c>
      <c r="G360" s="92" t="str">
        <f>IF(ISBLANK(Layout!F342),"",Layout!F342*$J$12/Stocks!$E$4*Layout!$D342)</f>
        <v/>
      </c>
      <c r="H360" s="92" t="str">
        <f>IF(ISBLANK(Layout!G342),"",Layout!G342*$J$12/Stocks!$E$5*Layout!$D342)</f>
        <v/>
      </c>
      <c r="I360" s="92" t="str">
        <f>IF(ISBLANK(Layout!H342),"",Layout!H342*$J$12/Stocks!$E$4*Layout!$D342)</f>
        <v/>
      </c>
      <c r="J360" s="92" t="str">
        <f>IF(ISBLANK(Layout!I342),"",Layout!I342*$J$12/Stocks!$E$4*Layout!$D342)</f>
        <v/>
      </c>
      <c r="K360" s="92" t="str">
        <f>IF(ISBLANK(Layout!J342),"",Layout!J342*$J$12/Stocks!$E$4*Layout!$D342)</f>
        <v/>
      </c>
      <c r="L360" s="92" t="str">
        <f>IF(ISBLANK(Layout!K342),"",Layout!K342*$J$12/Stocks!$E$4*Layout!$D342)</f>
        <v/>
      </c>
      <c r="M360" s="92" t="str">
        <f>IF(ISBLANK(Layout!L342),"",Layout!L342*$J$12/Stocks!$E$4*Layout!$D342)</f>
        <v/>
      </c>
      <c r="N360" s="92" t="str">
        <f>IF(ISBLANK(Layout!M342),"",Layout!M342*$J$12/Stocks!$E$4*Layout!$D342)</f>
        <v/>
      </c>
      <c r="O360" s="92" t="str">
        <f>IF(ISBLANK(Layout!N342),"",Layout!N342*$J$12/Stocks!$E$4*Layout!$D342)</f>
        <v/>
      </c>
      <c r="P360" s="91">
        <f t="shared" si="12"/>
        <v>0</v>
      </c>
    </row>
    <row r="361" spans="1:16" x14ac:dyDescent="0.35">
      <c r="A361" s="96">
        <f t="shared" ref="A361:A403" si="13">A360+1</f>
        <v>341</v>
      </c>
      <c r="B361" s="95" t="str">
        <f>IF(ISBLANK(Layout!B343), "", Layout!B343)</f>
        <v/>
      </c>
      <c r="C361" s="94" t="str">
        <f>IF(ISBLANK(Layout!C343), "", Layout!C343)</f>
        <v/>
      </c>
      <c r="D361" s="93" t="str">
        <f>IF(Layout!D343 &gt;0, $J$12 - E361 - P361, "")</f>
        <v/>
      </c>
      <c r="E361" s="92">
        <f>IFERROR(Layout!D343*SUM($D$12:$D$17), "")</f>
        <v>0</v>
      </c>
      <c r="F361" s="92" t="str">
        <f>IF(ISBLANK(Layout!E343),"",Layout!E343*$J$12/Stocks!$E$3*Layout!$D343)</f>
        <v/>
      </c>
      <c r="G361" s="92" t="str">
        <f>IF(ISBLANK(Layout!F343),"",Layout!F343*$J$12/Stocks!$E$4*Layout!$D343)</f>
        <v/>
      </c>
      <c r="H361" s="92" t="str">
        <f>IF(ISBLANK(Layout!G343),"",Layout!G343*$J$12/Stocks!$E$5*Layout!$D343)</f>
        <v/>
      </c>
      <c r="I361" s="92" t="str">
        <f>IF(ISBLANK(Layout!H343),"",Layout!H343*$J$12/Stocks!$E$4*Layout!$D343)</f>
        <v/>
      </c>
      <c r="J361" s="92" t="str">
        <f>IF(ISBLANK(Layout!I343),"",Layout!I343*$J$12/Stocks!$E$4*Layout!$D343)</f>
        <v/>
      </c>
      <c r="K361" s="92" t="str">
        <f>IF(ISBLANK(Layout!J343),"",Layout!J343*$J$12/Stocks!$E$4*Layout!$D343)</f>
        <v/>
      </c>
      <c r="L361" s="92" t="str">
        <f>IF(ISBLANK(Layout!K343),"",Layout!K343*$J$12/Stocks!$E$4*Layout!$D343)</f>
        <v/>
      </c>
      <c r="M361" s="92" t="str">
        <f>IF(ISBLANK(Layout!L343),"",Layout!L343*$J$12/Stocks!$E$4*Layout!$D343)</f>
        <v/>
      </c>
      <c r="N361" s="92" t="str">
        <f>IF(ISBLANK(Layout!M343),"",Layout!M343*$J$12/Stocks!$E$4*Layout!$D343)</f>
        <v/>
      </c>
      <c r="O361" s="92" t="str">
        <f>IF(ISBLANK(Layout!N343),"",Layout!N343*$J$12/Stocks!$E$4*Layout!$D343)</f>
        <v/>
      </c>
      <c r="P361" s="91">
        <f t="shared" si="12"/>
        <v>0</v>
      </c>
    </row>
    <row r="362" spans="1:16" x14ac:dyDescent="0.35">
      <c r="A362" s="96">
        <f t="shared" si="13"/>
        <v>342</v>
      </c>
      <c r="B362" s="95" t="str">
        <f>IF(ISBLANK(Layout!B344), "", Layout!B344)</f>
        <v/>
      </c>
      <c r="C362" s="94" t="str">
        <f>IF(ISBLANK(Layout!C344), "", Layout!C344)</f>
        <v/>
      </c>
      <c r="D362" s="93" t="str">
        <f>IF(Layout!D344 &gt;0, $J$12 - E362 - P362, "")</f>
        <v/>
      </c>
      <c r="E362" s="92">
        <f>IFERROR(Layout!D344*SUM($D$12:$D$17), "")</f>
        <v>0</v>
      </c>
      <c r="F362" s="92" t="str">
        <f>IF(ISBLANK(Layout!E344),"",Layout!E344*$J$12/Stocks!$E$3*Layout!$D344)</f>
        <v/>
      </c>
      <c r="G362" s="92" t="str">
        <f>IF(ISBLANK(Layout!F344),"",Layout!F344*$J$12/Stocks!$E$4*Layout!$D344)</f>
        <v/>
      </c>
      <c r="H362" s="92" t="str">
        <f>IF(ISBLANK(Layout!G344),"",Layout!G344*$J$12/Stocks!$E$5*Layout!$D344)</f>
        <v/>
      </c>
      <c r="I362" s="92" t="str">
        <f>IF(ISBLANK(Layout!H344),"",Layout!H344*$J$12/Stocks!$E$4*Layout!$D344)</f>
        <v/>
      </c>
      <c r="J362" s="92" t="str">
        <f>IF(ISBLANK(Layout!I344),"",Layout!I344*$J$12/Stocks!$E$4*Layout!$D344)</f>
        <v/>
      </c>
      <c r="K362" s="92" t="str">
        <f>IF(ISBLANK(Layout!J344),"",Layout!J344*$J$12/Stocks!$E$4*Layout!$D344)</f>
        <v/>
      </c>
      <c r="L362" s="92" t="str">
        <f>IF(ISBLANK(Layout!K344),"",Layout!K344*$J$12/Stocks!$E$4*Layout!$D344)</f>
        <v/>
      </c>
      <c r="M362" s="92" t="str">
        <f>IF(ISBLANK(Layout!L344),"",Layout!L344*$J$12/Stocks!$E$4*Layout!$D344)</f>
        <v/>
      </c>
      <c r="N362" s="92" t="str">
        <f>IF(ISBLANK(Layout!M344),"",Layout!M344*$J$12/Stocks!$E$4*Layout!$D344)</f>
        <v/>
      </c>
      <c r="O362" s="92" t="str">
        <f>IF(ISBLANK(Layout!N344),"",Layout!N344*$J$12/Stocks!$E$4*Layout!$D344)</f>
        <v/>
      </c>
      <c r="P362" s="91">
        <f t="shared" si="12"/>
        <v>0</v>
      </c>
    </row>
    <row r="363" spans="1:16" x14ac:dyDescent="0.35">
      <c r="A363" s="90">
        <f t="shared" si="13"/>
        <v>343</v>
      </c>
      <c r="B363" s="89" t="str">
        <f>IF(ISBLANK(Layout!B345), "", Layout!B345)</f>
        <v/>
      </c>
      <c r="C363" s="88" t="str">
        <f>IF(ISBLANK(Layout!C345), "", Layout!C345)</f>
        <v/>
      </c>
      <c r="D363" s="87" t="str">
        <f>IF(Layout!D345 &gt;0, $J$12 - E363 - P363, "")</f>
        <v/>
      </c>
      <c r="E363" s="86">
        <f>IFERROR(Layout!D345*SUM($D$12:$D$17), "")</f>
        <v>0</v>
      </c>
      <c r="F363" s="86" t="str">
        <f>IF(ISBLANK(Layout!E345),"",Layout!E345*$J$12/Stocks!$E$3*Layout!$D345)</f>
        <v/>
      </c>
      <c r="G363" s="86" t="str">
        <f>IF(ISBLANK(Layout!F345),"",Layout!F345*$J$12/Stocks!$E$4*Layout!$D345)</f>
        <v/>
      </c>
      <c r="H363" s="86" t="str">
        <f>IF(ISBLANK(Layout!G345),"",Layout!G345*$J$12/Stocks!$E$5*Layout!$D345)</f>
        <v/>
      </c>
      <c r="I363" s="86" t="str">
        <f>IF(ISBLANK(Layout!H345),"",Layout!H345*$J$12/Stocks!$E$4*Layout!$D345)</f>
        <v/>
      </c>
      <c r="J363" s="86" t="str">
        <f>IF(ISBLANK(Layout!I345),"",Layout!I345*$J$12/Stocks!$E$4*Layout!$D345)</f>
        <v/>
      </c>
      <c r="K363" s="86" t="str">
        <f>IF(ISBLANK(Layout!J345),"",Layout!J345*$J$12/Stocks!$E$4*Layout!$D345)</f>
        <v/>
      </c>
      <c r="L363" s="86" t="str">
        <f>IF(ISBLANK(Layout!K345),"",Layout!K345*$J$12/Stocks!$E$4*Layout!$D345)</f>
        <v/>
      </c>
      <c r="M363" s="86" t="str">
        <f>IF(ISBLANK(Layout!L345),"",Layout!L345*$J$12/Stocks!$E$4*Layout!$D345)</f>
        <v/>
      </c>
      <c r="N363" s="86" t="str">
        <f>IF(ISBLANK(Layout!M345),"",Layout!M345*$J$12/Stocks!$E$4*Layout!$D345)</f>
        <v/>
      </c>
      <c r="O363" s="86" t="str">
        <f>IF(ISBLANK(Layout!N345),"",Layout!N345*$J$12/Stocks!$E$4*Layout!$D345)</f>
        <v/>
      </c>
      <c r="P363" s="85">
        <f t="shared" si="12"/>
        <v>0</v>
      </c>
    </row>
    <row r="364" spans="1:16" x14ac:dyDescent="0.35">
      <c r="A364" s="103">
        <f t="shared" si="13"/>
        <v>344</v>
      </c>
      <c r="B364" s="102" t="str">
        <f>IF(ISBLANK(Layout!B346), "", Layout!B346)</f>
        <v/>
      </c>
      <c r="C364" s="101" t="str">
        <f>IF(ISBLANK(Layout!C346), "", Layout!C346)</f>
        <v/>
      </c>
      <c r="D364" s="100" t="str">
        <f>IF(Layout!D346 &gt;0, $J$12 - E364 - P364, "")</f>
        <v/>
      </c>
      <c r="E364" s="99">
        <f>IFERROR(Layout!D346*SUM($D$12:$D$17), "")</f>
        <v>0</v>
      </c>
      <c r="F364" s="98" t="str">
        <f>IF(ISBLANK(Layout!E346),"",Layout!E346*$J$12/Stocks!$E$3*Layout!$D346)</f>
        <v/>
      </c>
      <c r="G364" s="98" t="str">
        <f>IF(ISBLANK(Layout!F346),"",Layout!F346*$J$12/Stocks!$E$4*Layout!$D346)</f>
        <v/>
      </c>
      <c r="H364" s="98" t="str">
        <f>IF(ISBLANK(Layout!G346),"",Layout!G346*$J$12/Stocks!$E$5*Layout!$D346)</f>
        <v/>
      </c>
      <c r="I364" s="98" t="str">
        <f>IF(ISBLANK(Layout!H346),"",Layout!H346*$J$12/Stocks!$E$4*Layout!$D346)</f>
        <v/>
      </c>
      <c r="J364" s="98" t="str">
        <f>IF(ISBLANK(Layout!I346),"",Layout!I346*$J$12/Stocks!$E$4*Layout!$D346)</f>
        <v/>
      </c>
      <c r="K364" s="98" t="str">
        <f>IF(ISBLANK(Layout!J346),"",Layout!J346*$J$12/Stocks!$E$4*Layout!$D346)</f>
        <v/>
      </c>
      <c r="L364" s="98" t="str">
        <f>IF(ISBLANK(Layout!K346),"",Layout!K346*$J$12/Stocks!$E$4*Layout!$D346)</f>
        <v/>
      </c>
      <c r="M364" s="98" t="str">
        <f>IF(ISBLANK(Layout!L346),"",Layout!L346*$J$12/Stocks!$E$4*Layout!$D346)</f>
        <v/>
      </c>
      <c r="N364" s="98" t="str">
        <f>IF(ISBLANK(Layout!M346),"",Layout!M346*$J$12/Stocks!$E$4*Layout!$D346)</f>
        <v/>
      </c>
      <c r="O364" s="98" t="str">
        <f>IF(ISBLANK(Layout!N346),"",Layout!N346*$J$12/Stocks!$E$4*Layout!$D346)</f>
        <v/>
      </c>
      <c r="P364" s="97">
        <f t="shared" si="12"/>
        <v>0</v>
      </c>
    </row>
    <row r="365" spans="1:16" x14ac:dyDescent="0.35">
      <c r="A365" s="96">
        <f t="shared" si="13"/>
        <v>345</v>
      </c>
      <c r="B365" s="95" t="str">
        <f>IF(ISBLANK(Layout!B347), "", Layout!B347)</f>
        <v/>
      </c>
      <c r="C365" s="94" t="str">
        <f>IF(ISBLANK(Layout!C347), "", Layout!C347)</f>
        <v/>
      </c>
      <c r="D365" s="93" t="str">
        <f>IF(Layout!D347 &gt;0, $J$12 - E365 - P365, "")</f>
        <v/>
      </c>
      <c r="E365" s="92">
        <f>IFERROR(Layout!D347*SUM($D$12:$D$17), "")</f>
        <v>0</v>
      </c>
      <c r="F365" s="92" t="str">
        <f>IF(ISBLANK(Layout!E347),"",Layout!E347*$J$12/Stocks!$E$3*Layout!$D347)</f>
        <v/>
      </c>
      <c r="G365" s="92" t="str">
        <f>IF(ISBLANK(Layout!F347),"",Layout!F347*$J$12/Stocks!$E$4*Layout!$D347)</f>
        <v/>
      </c>
      <c r="H365" s="92" t="str">
        <f>IF(ISBLANK(Layout!G347),"",Layout!G347*$J$12/Stocks!$E$5*Layout!$D347)</f>
        <v/>
      </c>
      <c r="I365" s="92" t="str">
        <f>IF(ISBLANK(Layout!H347),"",Layout!H347*$J$12/Stocks!$E$4*Layout!$D347)</f>
        <v/>
      </c>
      <c r="J365" s="92" t="str">
        <f>IF(ISBLANK(Layout!I347),"",Layout!I347*$J$12/Stocks!$E$4*Layout!$D347)</f>
        <v/>
      </c>
      <c r="K365" s="92" t="str">
        <f>IF(ISBLANK(Layout!J347),"",Layout!J347*$J$12/Stocks!$E$4*Layout!$D347)</f>
        <v/>
      </c>
      <c r="L365" s="92" t="str">
        <f>IF(ISBLANK(Layout!K347),"",Layout!K347*$J$12/Stocks!$E$4*Layout!$D347)</f>
        <v/>
      </c>
      <c r="M365" s="92" t="str">
        <f>IF(ISBLANK(Layout!L347),"",Layout!L347*$J$12/Stocks!$E$4*Layout!$D347)</f>
        <v/>
      </c>
      <c r="N365" s="92" t="str">
        <f>IF(ISBLANK(Layout!M347),"",Layout!M347*$J$12/Stocks!$E$4*Layout!$D347)</f>
        <v/>
      </c>
      <c r="O365" s="92" t="str">
        <f>IF(ISBLANK(Layout!N347),"",Layout!N347*$J$12/Stocks!$E$4*Layout!$D347)</f>
        <v/>
      </c>
      <c r="P365" s="91">
        <f t="shared" si="12"/>
        <v>0</v>
      </c>
    </row>
    <row r="366" spans="1:16" x14ac:dyDescent="0.35">
      <c r="A366" s="96">
        <f t="shared" si="13"/>
        <v>346</v>
      </c>
      <c r="B366" s="95" t="str">
        <f>IF(ISBLANK(Layout!B348), "", Layout!B348)</f>
        <v/>
      </c>
      <c r="C366" s="94" t="str">
        <f>IF(ISBLANK(Layout!C348), "", Layout!C348)</f>
        <v/>
      </c>
      <c r="D366" s="93" t="str">
        <f>IF(Layout!D348 &gt;0, $J$12 - E366 - P366, "")</f>
        <v/>
      </c>
      <c r="E366" s="92">
        <f>IFERROR(Layout!D348*SUM($D$12:$D$17), "")</f>
        <v>0</v>
      </c>
      <c r="F366" s="92" t="str">
        <f>IF(ISBLANK(Layout!E348),"",Layout!E348*$J$12/Stocks!$E$3*Layout!$D348)</f>
        <v/>
      </c>
      <c r="G366" s="92" t="str">
        <f>IF(ISBLANK(Layout!F348),"",Layout!F348*$J$12/Stocks!$E$4*Layout!$D348)</f>
        <v/>
      </c>
      <c r="H366" s="92" t="str">
        <f>IF(ISBLANK(Layout!G348),"",Layout!G348*$J$12/Stocks!$E$5*Layout!$D348)</f>
        <v/>
      </c>
      <c r="I366" s="92" t="str">
        <f>IF(ISBLANK(Layout!H348),"",Layout!H348*$J$12/Stocks!$E$4*Layout!$D348)</f>
        <v/>
      </c>
      <c r="J366" s="92" t="str">
        <f>IF(ISBLANK(Layout!I348),"",Layout!I348*$J$12/Stocks!$E$4*Layout!$D348)</f>
        <v/>
      </c>
      <c r="K366" s="92" t="str">
        <f>IF(ISBLANK(Layout!J348),"",Layout!J348*$J$12/Stocks!$E$4*Layout!$D348)</f>
        <v/>
      </c>
      <c r="L366" s="92" t="str">
        <f>IF(ISBLANK(Layout!K348),"",Layout!K348*$J$12/Stocks!$E$4*Layout!$D348)</f>
        <v/>
      </c>
      <c r="M366" s="92" t="str">
        <f>IF(ISBLANK(Layout!L348),"",Layout!L348*$J$12/Stocks!$E$4*Layout!$D348)</f>
        <v/>
      </c>
      <c r="N366" s="92" t="str">
        <f>IF(ISBLANK(Layout!M348),"",Layout!M348*$J$12/Stocks!$E$4*Layout!$D348)</f>
        <v/>
      </c>
      <c r="O366" s="92" t="str">
        <f>IF(ISBLANK(Layout!N348),"",Layout!N348*$J$12/Stocks!$E$4*Layout!$D348)</f>
        <v/>
      </c>
      <c r="P366" s="91">
        <f t="shared" si="12"/>
        <v>0</v>
      </c>
    </row>
    <row r="367" spans="1:16" x14ac:dyDescent="0.35">
      <c r="A367" s="96">
        <f t="shared" si="13"/>
        <v>347</v>
      </c>
      <c r="B367" s="95" t="str">
        <f>IF(ISBLANK(Layout!B349), "", Layout!B349)</f>
        <v/>
      </c>
      <c r="C367" s="94" t="str">
        <f>IF(ISBLANK(Layout!C349), "", Layout!C349)</f>
        <v/>
      </c>
      <c r="D367" s="93" t="str">
        <f>IF(Layout!D349 &gt;0, $J$12 - E367 - P367, "")</f>
        <v/>
      </c>
      <c r="E367" s="92">
        <f>IFERROR(Layout!D349*SUM($D$12:$D$17), "")</f>
        <v>0</v>
      </c>
      <c r="F367" s="92" t="str">
        <f>IF(ISBLANK(Layout!E349),"",Layout!E349*$J$12/Stocks!$E$3*Layout!$D349)</f>
        <v/>
      </c>
      <c r="G367" s="92" t="str">
        <f>IF(ISBLANK(Layout!F349),"",Layout!F349*$J$12/Stocks!$E$4*Layout!$D349)</f>
        <v/>
      </c>
      <c r="H367" s="92" t="str">
        <f>IF(ISBLANK(Layout!G349),"",Layout!G349*$J$12/Stocks!$E$5*Layout!$D349)</f>
        <v/>
      </c>
      <c r="I367" s="92" t="str">
        <f>IF(ISBLANK(Layout!H349),"",Layout!H349*$J$12/Stocks!$E$4*Layout!$D349)</f>
        <v/>
      </c>
      <c r="J367" s="92" t="str">
        <f>IF(ISBLANK(Layout!I349),"",Layout!I349*$J$12/Stocks!$E$4*Layout!$D349)</f>
        <v/>
      </c>
      <c r="K367" s="92" t="str">
        <f>IF(ISBLANK(Layout!J349),"",Layout!J349*$J$12/Stocks!$E$4*Layout!$D349)</f>
        <v/>
      </c>
      <c r="L367" s="92" t="str">
        <f>IF(ISBLANK(Layout!K349),"",Layout!K349*$J$12/Stocks!$E$4*Layout!$D349)</f>
        <v/>
      </c>
      <c r="M367" s="92" t="str">
        <f>IF(ISBLANK(Layout!L349),"",Layout!L349*$J$12/Stocks!$E$4*Layout!$D349)</f>
        <v/>
      </c>
      <c r="N367" s="92" t="str">
        <f>IF(ISBLANK(Layout!M349),"",Layout!M349*$J$12/Stocks!$E$4*Layout!$D349)</f>
        <v/>
      </c>
      <c r="O367" s="92" t="str">
        <f>IF(ISBLANK(Layout!N349),"",Layout!N349*$J$12/Stocks!$E$4*Layout!$D349)</f>
        <v/>
      </c>
      <c r="P367" s="91">
        <f t="shared" si="12"/>
        <v>0</v>
      </c>
    </row>
    <row r="368" spans="1:16" x14ac:dyDescent="0.35">
      <c r="A368" s="96">
        <f t="shared" si="13"/>
        <v>348</v>
      </c>
      <c r="B368" s="95" t="str">
        <f>IF(ISBLANK(Layout!B350), "", Layout!B350)</f>
        <v/>
      </c>
      <c r="C368" s="94" t="str">
        <f>IF(ISBLANK(Layout!C350), "", Layout!C350)</f>
        <v/>
      </c>
      <c r="D368" s="93" t="str">
        <f>IF(Layout!D350 &gt;0, $J$12 - E368 - P368, "")</f>
        <v/>
      </c>
      <c r="E368" s="92">
        <f>IFERROR(Layout!D350*SUM($D$12:$D$17), "")</f>
        <v>0</v>
      </c>
      <c r="F368" s="92" t="str">
        <f>IF(ISBLANK(Layout!E350),"",Layout!E350*$J$12/Stocks!$E$3*Layout!$D350)</f>
        <v/>
      </c>
      <c r="G368" s="92" t="str">
        <f>IF(ISBLANK(Layout!F350),"",Layout!F350*$J$12/Stocks!$E$4*Layout!$D350)</f>
        <v/>
      </c>
      <c r="H368" s="92" t="str">
        <f>IF(ISBLANK(Layout!G350),"",Layout!G350*$J$12/Stocks!$E$5*Layout!$D350)</f>
        <v/>
      </c>
      <c r="I368" s="92" t="str">
        <f>IF(ISBLANK(Layout!H350),"",Layout!H350*$J$12/Stocks!$E$4*Layout!$D350)</f>
        <v/>
      </c>
      <c r="J368" s="92" t="str">
        <f>IF(ISBLANK(Layout!I350),"",Layout!I350*$J$12/Stocks!$E$4*Layout!$D350)</f>
        <v/>
      </c>
      <c r="K368" s="92" t="str">
        <f>IF(ISBLANK(Layout!J350),"",Layout!J350*$J$12/Stocks!$E$4*Layout!$D350)</f>
        <v/>
      </c>
      <c r="L368" s="92" t="str">
        <f>IF(ISBLANK(Layout!K350),"",Layout!K350*$J$12/Stocks!$E$4*Layout!$D350)</f>
        <v/>
      </c>
      <c r="M368" s="92" t="str">
        <f>IF(ISBLANK(Layout!L350),"",Layout!L350*$J$12/Stocks!$E$4*Layout!$D350)</f>
        <v/>
      </c>
      <c r="N368" s="92" t="str">
        <f>IF(ISBLANK(Layout!M350),"",Layout!M350*$J$12/Stocks!$E$4*Layout!$D350)</f>
        <v/>
      </c>
      <c r="O368" s="92" t="str">
        <f>IF(ISBLANK(Layout!N350),"",Layout!N350*$J$12/Stocks!$E$4*Layout!$D350)</f>
        <v/>
      </c>
      <c r="P368" s="91">
        <f t="shared" si="12"/>
        <v>0</v>
      </c>
    </row>
    <row r="369" spans="1:16" x14ac:dyDescent="0.35">
      <c r="A369" s="96">
        <f t="shared" si="13"/>
        <v>349</v>
      </c>
      <c r="B369" s="95" t="str">
        <f>IF(ISBLANK(Layout!B351), "", Layout!B351)</f>
        <v/>
      </c>
      <c r="C369" s="94" t="str">
        <f>IF(ISBLANK(Layout!C351), "", Layout!C351)</f>
        <v/>
      </c>
      <c r="D369" s="93" t="str">
        <f>IF(Layout!D351 &gt;0, $J$12 - E369 - P369, "")</f>
        <v/>
      </c>
      <c r="E369" s="92">
        <f>IFERROR(Layout!D351*SUM($D$12:$D$17), "")</f>
        <v>0</v>
      </c>
      <c r="F369" s="92" t="str">
        <f>IF(ISBLANK(Layout!E351),"",Layout!E351*$J$12/Stocks!$E$3*Layout!$D351)</f>
        <v/>
      </c>
      <c r="G369" s="92" t="str">
        <f>IF(ISBLANK(Layout!F351),"",Layout!F351*$J$12/Stocks!$E$4*Layout!$D351)</f>
        <v/>
      </c>
      <c r="H369" s="92" t="str">
        <f>IF(ISBLANK(Layout!G351),"",Layout!G351*$J$12/Stocks!$E$5*Layout!$D351)</f>
        <v/>
      </c>
      <c r="I369" s="92" t="str">
        <f>IF(ISBLANK(Layout!H351),"",Layout!H351*$J$12/Stocks!$E$4*Layout!$D351)</f>
        <v/>
      </c>
      <c r="J369" s="92" t="str">
        <f>IF(ISBLANK(Layout!I351),"",Layout!I351*$J$12/Stocks!$E$4*Layout!$D351)</f>
        <v/>
      </c>
      <c r="K369" s="92" t="str">
        <f>IF(ISBLANK(Layout!J351),"",Layout!J351*$J$12/Stocks!$E$4*Layout!$D351)</f>
        <v/>
      </c>
      <c r="L369" s="92" t="str">
        <f>IF(ISBLANK(Layout!K351),"",Layout!K351*$J$12/Stocks!$E$4*Layout!$D351)</f>
        <v/>
      </c>
      <c r="M369" s="92" t="str">
        <f>IF(ISBLANK(Layout!L351),"",Layout!L351*$J$12/Stocks!$E$4*Layout!$D351)</f>
        <v/>
      </c>
      <c r="N369" s="92" t="str">
        <f>IF(ISBLANK(Layout!M351),"",Layout!M351*$J$12/Stocks!$E$4*Layout!$D351)</f>
        <v/>
      </c>
      <c r="O369" s="92" t="str">
        <f>IF(ISBLANK(Layout!N351),"",Layout!N351*$J$12/Stocks!$E$4*Layout!$D351)</f>
        <v/>
      </c>
      <c r="P369" s="91">
        <f t="shared" si="12"/>
        <v>0</v>
      </c>
    </row>
    <row r="370" spans="1:16" x14ac:dyDescent="0.35">
      <c r="A370" s="96">
        <f t="shared" si="13"/>
        <v>350</v>
      </c>
      <c r="B370" s="95" t="str">
        <f>IF(ISBLANK(Layout!B352), "", Layout!B352)</f>
        <v/>
      </c>
      <c r="C370" s="94" t="str">
        <f>IF(ISBLANK(Layout!C352), "", Layout!C352)</f>
        <v/>
      </c>
      <c r="D370" s="93" t="str">
        <f>IF(Layout!D352 &gt;0, $J$12 - E370 - P370, "")</f>
        <v/>
      </c>
      <c r="E370" s="92">
        <f>IFERROR(Layout!D352*SUM($D$12:$D$17), "")</f>
        <v>0</v>
      </c>
      <c r="F370" s="92" t="str">
        <f>IF(ISBLANK(Layout!E352),"",Layout!E352*$J$12/Stocks!$E$3*Layout!$D352)</f>
        <v/>
      </c>
      <c r="G370" s="92" t="str">
        <f>IF(ISBLANK(Layout!F352),"",Layout!F352*$J$12/Stocks!$E$4*Layout!$D352)</f>
        <v/>
      </c>
      <c r="H370" s="92" t="str">
        <f>IF(ISBLANK(Layout!G352),"",Layout!G352*$J$12/Stocks!$E$5*Layout!$D352)</f>
        <v/>
      </c>
      <c r="I370" s="92" t="str">
        <f>IF(ISBLANK(Layout!H352),"",Layout!H352*$J$12/Stocks!$E$4*Layout!$D352)</f>
        <v/>
      </c>
      <c r="J370" s="92" t="str">
        <f>IF(ISBLANK(Layout!I352),"",Layout!I352*$J$12/Stocks!$E$4*Layout!$D352)</f>
        <v/>
      </c>
      <c r="K370" s="92" t="str">
        <f>IF(ISBLANK(Layout!J352),"",Layout!J352*$J$12/Stocks!$E$4*Layout!$D352)</f>
        <v/>
      </c>
      <c r="L370" s="92" t="str">
        <f>IF(ISBLANK(Layout!K352),"",Layout!K352*$J$12/Stocks!$E$4*Layout!$D352)</f>
        <v/>
      </c>
      <c r="M370" s="92" t="str">
        <f>IF(ISBLANK(Layout!L352),"",Layout!L352*$J$12/Stocks!$E$4*Layout!$D352)</f>
        <v/>
      </c>
      <c r="N370" s="92" t="str">
        <f>IF(ISBLANK(Layout!M352),"",Layout!M352*$J$12/Stocks!$E$4*Layout!$D352)</f>
        <v/>
      </c>
      <c r="O370" s="92" t="str">
        <f>IF(ISBLANK(Layout!N352),"",Layout!N352*$J$12/Stocks!$E$4*Layout!$D352)</f>
        <v/>
      </c>
      <c r="P370" s="91">
        <f t="shared" si="12"/>
        <v>0</v>
      </c>
    </row>
    <row r="371" spans="1:16" x14ac:dyDescent="0.35">
      <c r="A371" s="90">
        <f t="shared" si="13"/>
        <v>351</v>
      </c>
      <c r="B371" s="89" t="str">
        <f>IF(ISBLANK(Layout!B353), "", Layout!B353)</f>
        <v/>
      </c>
      <c r="C371" s="88" t="str">
        <f>IF(ISBLANK(Layout!C353), "", Layout!C353)</f>
        <v/>
      </c>
      <c r="D371" s="87" t="str">
        <f>IF(Layout!D353 &gt;0, $J$12 - E371 - P371, "")</f>
        <v/>
      </c>
      <c r="E371" s="86">
        <f>IFERROR(Layout!D353*SUM($D$12:$D$17), "")</f>
        <v>0</v>
      </c>
      <c r="F371" s="86" t="str">
        <f>IF(ISBLANK(Layout!E353),"",Layout!E353*$J$12/Stocks!$E$3*Layout!$D353)</f>
        <v/>
      </c>
      <c r="G371" s="86" t="str">
        <f>IF(ISBLANK(Layout!F353),"",Layout!F353*$J$12/Stocks!$E$4*Layout!$D353)</f>
        <v/>
      </c>
      <c r="H371" s="86" t="str">
        <f>IF(ISBLANK(Layout!G353),"",Layout!G353*$J$12/Stocks!$E$5*Layout!$D353)</f>
        <v/>
      </c>
      <c r="I371" s="86" t="str">
        <f>IF(ISBLANK(Layout!H353),"",Layout!H353*$J$12/Stocks!$E$4*Layout!$D353)</f>
        <v/>
      </c>
      <c r="J371" s="86" t="str">
        <f>IF(ISBLANK(Layout!I353),"",Layout!I353*$J$12/Stocks!$E$4*Layout!$D353)</f>
        <v/>
      </c>
      <c r="K371" s="86" t="str">
        <f>IF(ISBLANK(Layout!J353),"",Layout!J353*$J$12/Stocks!$E$4*Layout!$D353)</f>
        <v/>
      </c>
      <c r="L371" s="86" t="str">
        <f>IF(ISBLANK(Layout!K353),"",Layout!K353*$J$12/Stocks!$E$4*Layout!$D353)</f>
        <v/>
      </c>
      <c r="M371" s="86" t="str">
        <f>IF(ISBLANK(Layout!L353),"",Layout!L353*$J$12/Stocks!$E$4*Layout!$D353)</f>
        <v/>
      </c>
      <c r="N371" s="86" t="str">
        <f>IF(ISBLANK(Layout!M353),"",Layout!M353*$J$12/Stocks!$E$4*Layout!$D353)</f>
        <v/>
      </c>
      <c r="O371" s="86" t="str">
        <f>IF(ISBLANK(Layout!N353),"",Layout!N353*$J$12/Stocks!$E$4*Layout!$D353)</f>
        <v/>
      </c>
      <c r="P371" s="85">
        <f t="shared" si="12"/>
        <v>0</v>
      </c>
    </row>
    <row r="372" spans="1:16" x14ac:dyDescent="0.35">
      <c r="A372" s="103">
        <f t="shared" si="13"/>
        <v>352</v>
      </c>
      <c r="B372" s="102" t="str">
        <f>IF(ISBLANK(Layout!B354), "", Layout!B354)</f>
        <v/>
      </c>
      <c r="C372" s="101" t="str">
        <f>IF(ISBLANK(Layout!C354), "", Layout!C354)</f>
        <v/>
      </c>
      <c r="D372" s="100" t="str">
        <f>IF(Layout!D354 &gt;0, $J$12 - E372 - P372, "")</f>
        <v/>
      </c>
      <c r="E372" s="99">
        <f>IFERROR(Layout!D354*SUM($D$12:$D$17), "")</f>
        <v>0</v>
      </c>
      <c r="F372" s="98" t="str">
        <f>IF(ISBLANK(Layout!E354),"",Layout!E354*$J$12/Stocks!$E$3*Layout!$D354)</f>
        <v/>
      </c>
      <c r="G372" s="98" t="str">
        <f>IF(ISBLANK(Layout!F354),"",Layout!F354*$J$12/Stocks!$E$4*Layout!$D354)</f>
        <v/>
      </c>
      <c r="H372" s="98" t="str">
        <f>IF(ISBLANK(Layout!G354),"",Layout!G354*$J$12/Stocks!$E$5*Layout!$D354)</f>
        <v/>
      </c>
      <c r="I372" s="98" t="str">
        <f>IF(ISBLANK(Layout!H354),"",Layout!H354*$J$12/Stocks!$E$4*Layout!$D354)</f>
        <v/>
      </c>
      <c r="J372" s="98" t="str">
        <f>IF(ISBLANK(Layout!I354),"",Layout!I354*$J$12/Stocks!$E$4*Layout!$D354)</f>
        <v/>
      </c>
      <c r="K372" s="98" t="str">
        <f>IF(ISBLANK(Layout!J354),"",Layout!J354*$J$12/Stocks!$E$4*Layout!$D354)</f>
        <v/>
      </c>
      <c r="L372" s="98" t="str">
        <f>IF(ISBLANK(Layout!K354),"",Layout!K354*$J$12/Stocks!$E$4*Layout!$D354)</f>
        <v/>
      </c>
      <c r="M372" s="98" t="str">
        <f>IF(ISBLANK(Layout!L354),"",Layout!L354*$J$12/Stocks!$E$4*Layout!$D354)</f>
        <v/>
      </c>
      <c r="N372" s="98" t="str">
        <f>IF(ISBLANK(Layout!M354),"",Layout!M354*$J$12/Stocks!$E$4*Layout!$D354)</f>
        <v/>
      </c>
      <c r="O372" s="98" t="str">
        <f>IF(ISBLANK(Layout!N354),"",Layout!N354*$J$12/Stocks!$E$4*Layout!$D354)</f>
        <v/>
      </c>
      <c r="P372" s="97">
        <f t="shared" si="12"/>
        <v>0</v>
      </c>
    </row>
    <row r="373" spans="1:16" x14ac:dyDescent="0.35">
      <c r="A373" s="96">
        <f t="shared" si="13"/>
        <v>353</v>
      </c>
      <c r="B373" s="95" t="str">
        <f>IF(ISBLANK(Layout!B355), "", Layout!B355)</f>
        <v/>
      </c>
      <c r="C373" s="94" t="str">
        <f>IF(ISBLANK(Layout!C355), "", Layout!C355)</f>
        <v/>
      </c>
      <c r="D373" s="93" t="str">
        <f>IF(Layout!D355 &gt;0, $J$12 - E373 - P373, "")</f>
        <v/>
      </c>
      <c r="E373" s="92">
        <f>IFERROR(Layout!D355*SUM($D$12:$D$17), "")</f>
        <v>0</v>
      </c>
      <c r="F373" s="92" t="str">
        <f>IF(ISBLANK(Layout!E355),"",Layout!E355*$J$12/Stocks!$E$3*Layout!$D355)</f>
        <v/>
      </c>
      <c r="G373" s="92" t="str">
        <f>IF(ISBLANK(Layout!F355),"",Layout!F355*$J$12/Stocks!$E$4*Layout!$D355)</f>
        <v/>
      </c>
      <c r="H373" s="92" t="str">
        <f>IF(ISBLANK(Layout!G355),"",Layout!G355*$J$12/Stocks!$E$5*Layout!$D355)</f>
        <v/>
      </c>
      <c r="I373" s="92" t="str">
        <f>IF(ISBLANK(Layout!H355),"",Layout!H355*$J$12/Stocks!$E$4*Layout!$D355)</f>
        <v/>
      </c>
      <c r="J373" s="92" t="str">
        <f>IF(ISBLANK(Layout!I355),"",Layout!I355*$J$12/Stocks!$E$4*Layout!$D355)</f>
        <v/>
      </c>
      <c r="K373" s="92" t="str">
        <f>IF(ISBLANK(Layout!J355),"",Layout!J355*$J$12/Stocks!$E$4*Layout!$D355)</f>
        <v/>
      </c>
      <c r="L373" s="92" t="str">
        <f>IF(ISBLANK(Layout!K355),"",Layout!K355*$J$12/Stocks!$E$4*Layout!$D355)</f>
        <v/>
      </c>
      <c r="M373" s="92" t="str">
        <f>IF(ISBLANK(Layout!L355),"",Layout!L355*$J$12/Stocks!$E$4*Layout!$D355)</f>
        <v/>
      </c>
      <c r="N373" s="92" t="str">
        <f>IF(ISBLANK(Layout!M355),"",Layout!M355*$J$12/Stocks!$E$4*Layout!$D355)</f>
        <v/>
      </c>
      <c r="O373" s="92" t="str">
        <f>IF(ISBLANK(Layout!N355),"",Layout!N355*$J$12/Stocks!$E$4*Layout!$D355)</f>
        <v/>
      </c>
      <c r="P373" s="91">
        <f t="shared" si="12"/>
        <v>0</v>
      </c>
    </row>
    <row r="374" spans="1:16" x14ac:dyDescent="0.35">
      <c r="A374" s="96">
        <f t="shared" si="13"/>
        <v>354</v>
      </c>
      <c r="B374" s="95" t="str">
        <f>IF(ISBLANK(Layout!B356), "", Layout!B356)</f>
        <v/>
      </c>
      <c r="C374" s="94" t="str">
        <f>IF(ISBLANK(Layout!C356), "", Layout!C356)</f>
        <v/>
      </c>
      <c r="D374" s="93" t="str">
        <f>IF(Layout!D356 &gt;0, $J$12 - E374 - P374, "")</f>
        <v/>
      </c>
      <c r="E374" s="92">
        <f>IFERROR(Layout!D356*SUM($D$12:$D$17), "")</f>
        <v>0</v>
      </c>
      <c r="F374" s="92" t="str">
        <f>IF(ISBLANK(Layout!E356),"",Layout!E356*$J$12/Stocks!$E$3*Layout!$D356)</f>
        <v/>
      </c>
      <c r="G374" s="92" t="str">
        <f>IF(ISBLANK(Layout!F356),"",Layout!F356*$J$12/Stocks!$E$4*Layout!$D356)</f>
        <v/>
      </c>
      <c r="H374" s="92" t="str">
        <f>IF(ISBLANK(Layout!G356),"",Layout!G356*$J$12/Stocks!$E$5*Layout!$D356)</f>
        <v/>
      </c>
      <c r="I374" s="92" t="str">
        <f>IF(ISBLANK(Layout!H356),"",Layout!H356*$J$12/Stocks!$E$4*Layout!$D356)</f>
        <v/>
      </c>
      <c r="J374" s="92" t="str">
        <f>IF(ISBLANK(Layout!I356),"",Layout!I356*$J$12/Stocks!$E$4*Layout!$D356)</f>
        <v/>
      </c>
      <c r="K374" s="92" t="str">
        <f>IF(ISBLANK(Layout!J356),"",Layout!J356*$J$12/Stocks!$E$4*Layout!$D356)</f>
        <v/>
      </c>
      <c r="L374" s="92" t="str">
        <f>IF(ISBLANK(Layout!K356),"",Layout!K356*$J$12/Stocks!$E$4*Layout!$D356)</f>
        <v/>
      </c>
      <c r="M374" s="92" t="str">
        <f>IF(ISBLANK(Layout!L356),"",Layout!L356*$J$12/Stocks!$E$4*Layout!$D356)</f>
        <v/>
      </c>
      <c r="N374" s="92" t="str">
        <f>IF(ISBLANK(Layout!M356),"",Layout!M356*$J$12/Stocks!$E$4*Layout!$D356)</f>
        <v/>
      </c>
      <c r="O374" s="92" t="str">
        <f>IF(ISBLANK(Layout!N356),"",Layout!N356*$J$12/Stocks!$E$4*Layout!$D356)</f>
        <v/>
      </c>
      <c r="P374" s="91">
        <f t="shared" si="12"/>
        <v>0</v>
      </c>
    </row>
    <row r="375" spans="1:16" x14ac:dyDescent="0.35">
      <c r="A375" s="96">
        <f t="shared" si="13"/>
        <v>355</v>
      </c>
      <c r="B375" s="95" t="str">
        <f>IF(ISBLANK(Layout!B357), "", Layout!B357)</f>
        <v/>
      </c>
      <c r="C375" s="94" t="str">
        <f>IF(ISBLANK(Layout!C357), "", Layout!C357)</f>
        <v/>
      </c>
      <c r="D375" s="93" t="str">
        <f>IF(Layout!D357 &gt;0, $J$12 - E375 - P375, "")</f>
        <v/>
      </c>
      <c r="E375" s="92">
        <f>IFERROR(Layout!D357*SUM($D$12:$D$17), "")</f>
        <v>0</v>
      </c>
      <c r="F375" s="92" t="str">
        <f>IF(ISBLANK(Layout!E357),"",Layout!E357*$J$12/Stocks!$E$3*Layout!$D357)</f>
        <v/>
      </c>
      <c r="G375" s="92" t="str">
        <f>IF(ISBLANK(Layout!F357),"",Layout!F357*$J$12/Stocks!$E$4*Layout!$D357)</f>
        <v/>
      </c>
      <c r="H375" s="92" t="str">
        <f>IF(ISBLANK(Layout!G357),"",Layout!G357*$J$12/Stocks!$E$5*Layout!$D357)</f>
        <v/>
      </c>
      <c r="I375" s="92" t="str">
        <f>IF(ISBLANK(Layout!H357),"",Layout!H357*$J$12/Stocks!$E$4*Layout!$D357)</f>
        <v/>
      </c>
      <c r="J375" s="92" t="str">
        <f>IF(ISBLANK(Layout!I357),"",Layout!I357*$J$12/Stocks!$E$4*Layout!$D357)</f>
        <v/>
      </c>
      <c r="K375" s="92" t="str">
        <f>IF(ISBLANK(Layout!J357),"",Layout!J357*$J$12/Stocks!$E$4*Layout!$D357)</f>
        <v/>
      </c>
      <c r="L375" s="92" t="str">
        <f>IF(ISBLANK(Layout!K357),"",Layout!K357*$J$12/Stocks!$E$4*Layout!$D357)</f>
        <v/>
      </c>
      <c r="M375" s="92" t="str">
        <f>IF(ISBLANK(Layout!L357),"",Layout!L357*$J$12/Stocks!$E$4*Layout!$D357)</f>
        <v/>
      </c>
      <c r="N375" s="92" t="str">
        <f>IF(ISBLANK(Layout!M357),"",Layout!M357*$J$12/Stocks!$E$4*Layout!$D357)</f>
        <v/>
      </c>
      <c r="O375" s="92" t="str">
        <f>IF(ISBLANK(Layout!N357),"",Layout!N357*$J$12/Stocks!$E$4*Layout!$D357)</f>
        <v/>
      </c>
      <c r="P375" s="91">
        <f t="shared" si="12"/>
        <v>0</v>
      </c>
    </row>
    <row r="376" spans="1:16" x14ac:dyDescent="0.35">
      <c r="A376" s="96">
        <f t="shared" si="13"/>
        <v>356</v>
      </c>
      <c r="B376" s="95" t="str">
        <f>IF(ISBLANK(Layout!B358), "", Layout!B358)</f>
        <v/>
      </c>
      <c r="C376" s="94" t="str">
        <f>IF(ISBLANK(Layout!C358), "", Layout!C358)</f>
        <v/>
      </c>
      <c r="D376" s="93" t="str">
        <f>IF(Layout!D358 &gt;0, $J$12 - E376 - P376, "")</f>
        <v/>
      </c>
      <c r="E376" s="92">
        <f>IFERROR(Layout!D358*SUM($D$12:$D$17), "")</f>
        <v>0</v>
      </c>
      <c r="F376" s="92" t="str">
        <f>IF(ISBLANK(Layout!E358),"",Layout!E358*$J$12/Stocks!$E$3*Layout!$D358)</f>
        <v/>
      </c>
      <c r="G376" s="92" t="str">
        <f>IF(ISBLANK(Layout!F358),"",Layout!F358*$J$12/Stocks!$E$4*Layout!$D358)</f>
        <v/>
      </c>
      <c r="H376" s="92" t="str">
        <f>IF(ISBLANK(Layout!G358),"",Layout!G358*$J$12/Stocks!$E$5*Layout!$D358)</f>
        <v/>
      </c>
      <c r="I376" s="92" t="str">
        <f>IF(ISBLANK(Layout!H358),"",Layout!H358*$J$12/Stocks!$E$4*Layout!$D358)</f>
        <v/>
      </c>
      <c r="J376" s="92" t="str">
        <f>IF(ISBLANK(Layout!I358),"",Layout!I358*$J$12/Stocks!$E$4*Layout!$D358)</f>
        <v/>
      </c>
      <c r="K376" s="92" t="str">
        <f>IF(ISBLANK(Layout!J358),"",Layout!J358*$J$12/Stocks!$E$4*Layout!$D358)</f>
        <v/>
      </c>
      <c r="L376" s="92" t="str">
        <f>IF(ISBLANK(Layout!K358),"",Layout!K358*$J$12/Stocks!$E$4*Layout!$D358)</f>
        <v/>
      </c>
      <c r="M376" s="92" t="str">
        <f>IF(ISBLANK(Layout!L358),"",Layout!L358*$J$12/Stocks!$E$4*Layout!$D358)</f>
        <v/>
      </c>
      <c r="N376" s="92" t="str">
        <f>IF(ISBLANK(Layout!M358),"",Layout!M358*$J$12/Stocks!$E$4*Layout!$D358)</f>
        <v/>
      </c>
      <c r="O376" s="92" t="str">
        <f>IF(ISBLANK(Layout!N358),"",Layout!N358*$J$12/Stocks!$E$4*Layout!$D358)</f>
        <v/>
      </c>
      <c r="P376" s="91">
        <f t="shared" si="12"/>
        <v>0</v>
      </c>
    </row>
    <row r="377" spans="1:16" x14ac:dyDescent="0.35">
      <c r="A377" s="96">
        <f t="shared" si="13"/>
        <v>357</v>
      </c>
      <c r="B377" s="95" t="str">
        <f>IF(ISBLANK(Layout!B359), "", Layout!B359)</f>
        <v/>
      </c>
      <c r="C377" s="94" t="str">
        <f>IF(ISBLANK(Layout!C359), "", Layout!C359)</f>
        <v/>
      </c>
      <c r="D377" s="93" t="str">
        <f>IF(Layout!D359 &gt;0, $J$12 - E377 - P377, "")</f>
        <v/>
      </c>
      <c r="E377" s="92">
        <f>IFERROR(Layout!D359*SUM($D$12:$D$17), "")</f>
        <v>0</v>
      </c>
      <c r="F377" s="92" t="str">
        <f>IF(ISBLANK(Layout!E359),"",Layout!E359*$J$12/Stocks!$E$3*Layout!$D359)</f>
        <v/>
      </c>
      <c r="G377" s="92" t="str">
        <f>IF(ISBLANK(Layout!F359),"",Layout!F359*$J$12/Stocks!$E$4*Layout!$D359)</f>
        <v/>
      </c>
      <c r="H377" s="92" t="str">
        <f>IF(ISBLANK(Layout!G359),"",Layout!G359*$J$12/Stocks!$E$5*Layout!$D359)</f>
        <v/>
      </c>
      <c r="I377" s="92" t="str">
        <f>IF(ISBLANK(Layout!H359),"",Layout!H359*$J$12/Stocks!$E$4*Layout!$D359)</f>
        <v/>
      </c>
      <c r="J377" s="92" t="str">
        <f>IF(ISBLANK(Layout!I359),"",Layout!I359*$J$12/Stocks!$E$4*Layout!$D359)</f>
        <v/>
      </c>
      <c r="K377" s="92" t="str">
        <f>IF(ISBLANK(Layout!J359),"",Layout!J359*$J$12/Stocks!$E$4*Layout!$D359)</f>
        <v/>
      </c>
      <c r="L377" s="92" t="str">
        <f>IF(ISBLANK(Layout!K359),"",Layout!K359*$J$12/Stocks!$E$4*Layout!$D359)</f>
        <v/>
      </c>
      <c r="M377" s="92" t="str">
        <f>IF(ISBLANK(Layout!L359),"",Layout!L359*$J$12/Stocks!$E$4*Layout!$D359)</f>
        <v/>
      </c>
      <c r="N377" s="92" t="str">
        <f>IF(ISBLANK(Layout!M359),"",Layout!M359*$J$12/Stocks!$E$4*Layout!$D359)</f>
        <v/>
      </c>
      <c r="O377" s="92" t="str">
        <f>IF(ISBLANK(Layout!N359),"",Layout!N359*$J$12/Stocks!$E$4*Layout!$D359)</f>
        <v/>
      </c>
      <c r="P377" s="91">
        <f t="shared" si="12"/>
        <v>0</v>
      </c>
    </row>
    <row r="378" spans="1:16" x14ac:dyDescent="0.35">
      <c r="A378" s="96">
        <f t="shared" si="13"/>
        <v>358</v>
      </c>
      <c r="B378" s="95" t="str">
        <f>IF(ISBLANK(Layout!B360), "", Layout!B360)</f>
        <v/>
      </c>
      <c r="C378" s="94" t="str">
        <f>IF(ISBLANK(Layout!C360), "", Layout!C360)</f>
        <v/>
      </c>
      <c r="D378" s="93" t="str">
        <f>IF(Layout!D360 &gt;0, $J$12 - E378 - P378, "")</f>
        <v/>
      </c>
      <c r="E378" s="92">
        <f>IFERROR(Layout!D360*SUM($D$12:$D$17), "")</f>
        <v>0</v>
      </c>
      <c r="F378" s="92" t="str">
        <f>IF(ISBLANK(Layout!E360),"",Layout!E360*$J$12/Stocks!$E$3*Layout!$D360)</f>
        <v/>
      </c>
      <c r="G378" s="92" t="str">
        <f>IF(ISBLANK(Layout!F360),"",Layout!F360*$J$12/Stocks!$E$4*Layout!$D360)</f>
        <v/>
      </c>
      <c r="H378" s="92" t="str">
        <f>IF(ISBLANK(Layout!G360),"",Layout!G360*$J$12/Stocks!$E$5*Layout!$D360)</f>
        <v/>
      </c>
      <c r="I378" s="92" t="str">
        <f>IF(ISBLANK(Layout!H360),"",Layout!H360*$J$12/Stocks!$E$4*Layout!$D360)</f>
        <v/>
      </c>
      <c r="J378" s="92" t="str">
        <f>IF(ISBLANK(Layout!I360),"",Layout!I360*$J$12/Stocks!$E$4*Layout!$D360)</f>
        <v/>
      </c>
      <c r="K378" s="92" t="str">
        <f>IF(ISBLANK(Layout!J360),"",Layout!J360*$J$12/Stocks!$E$4*Layout!$D360)</f>
        <v/>
      </c>
      <c r="L378" s="92" t="str">
        <f>IF(ISBLANK(Layout!K360),"",Layout!K360*$J$12/Stocks!$E$4*Layout!$D360)</f>
        <v/>
      </c>
      <c r="M378" s="92" t="str">
        <f>IF(ISBLANK(Layout!L360),"",Layout!L360*$J$12/Stocks!$E$4*Layout!$D360)</f>
        <v/>
      </c>
      <c r="N378" s="92" t="str">
        <f>IF(ISBLANK(Layout!M360),"",Layout!M360*$J$12/Stocks!$E$4*Layout!$D360)</f>
        <v/>
      </c>
      <c r="O378" s="92" t="str">
        <f>IF(ISBLANK(Layout!N360),"",Layout!N360*$J$12/Stocks!$E$4*Layout!$D360)</f>
        <v/>
      </c>
      <c r="P378" s="91">
        <f t="shared" si="12"/>
        <v>0</v>
      </c>
    </row>
    <row r="379" spans="1:16" x14ac:dyDescent="0.35">
      <c r="A379" s="90">
        <f t="shared" si="13"/>
        <v>359</v>
      </c>
      <c r="B379" s="89" t="str">
        <f>IF(ISBLANK(Layout!B361), "", Layout!B361)</f>
        <v/>
      </c>
      <c r="C379" s="88" t="str">
        <f>IF(ISBLANK(Layout!C361), "", Layout!C361)</f>
        <v/>
      </c>
      <c r="D379" s="87" t="str">
        <f>IF(Layout!D361 &gt;0, $J$12 - E379 - P379, "")</f>
        <v/>
      </c>
      <c r="E379" s="86">
        <f>IFERROR(Layout!D361*SUM($D$12:$D$17), "")</f>
        <v>0</v>
      </c>
      <c r="F379" s="86" t="str">
        <f>IF(ISBLANK(Layout!E361),"",Layout!E361*$J$12/Stocks!$E$3*Layout!$D361)</f>
        <v/>
      </c>
      <c r="G379" s="86" t="str">
        <f>IF(ISBLANK(Layout!F361),"",Layout!F361*$J$12/Stocks!$E$4*Layout!$D361)</f>
        <v/>
      </c>
      <c r="H379" s="86" t="str">
        <f>IF(ISBLANK(Layout!G361),"",Layout!G361*$J$12/Stocks!$E$5*Layout!$D361)</f>
        <v/>
      </c>
      <c r="I379" s="86" t="str">
        <f>IF(ISBLANK(Layout!H361),"",Layout!H361*$J$12/Stocks!$E$4*Layout!$D361)</f>
        <v/>
      </c>
      <c r="J379" s="86" t="str">
        <f>IF(ISBLANK(Layout!I361),"",Layout!I361*$J$12/Stocks!$E$4*Layout!$D361)</f>
        <v/>
      </c>
      <c r="K379" s="86" t="str">
        <f>IF(ISBLANK(Layout!J361),"",Layout!J361*$J$12/Stocks!$E$4*Layout!$D361)</f>
        <v/>
      </c>
      <c r="L379" s="86" t="str">
        <f>IF(ISBLANK(Layout!K361),"",Layout!K361*$J$12/Stocks!$E$4*Layout!$D361)</f>
        <v/>
      </c>
      <c r="M379" s="86" t="str">
        <f>IF(ISBLANK(Layout!L361),"",Layout!L361*$J$12/Stocks!$E$4*Layout!$D361)</f>
        <v/>
      </c>
      <c r="N379" s="86" t="str">
        <f>IF(ISBLANK(Layout!M361),"",Layout!M361*$J$12/Stocks!$E$4*Layout!$D361)</f>
        <v/>
      </c>
      <c r="O379" s="86" t="str">
        <f>IF(ISBLANK(Layout!N361),"",Layout!N361*$J$12/Stocks!$E$4*Layout!$D361)</f>
        <v/>
      </c>
      <c r="P379" s="85">
        <f t="shared" si="12"/>
        <v>0</v>
      </c>
    </row>
    <row r="380" spans="1:16" x14ac:dyDescent="0.35">
      <c r="A380" s="103">
        <f t="shared" si="13"/>
        <v>360</v>
      </c>
      <c r="B380" s="102" t="str">
        <f>IF(ISBLANK(Layout!B362), "", Layout!B362)</f>
        <v/>
      </c>
      <c r="C380" s="101" t="str">
        <f>IF(ISBLANK(Layout!C362), "", Layout!C362)</f>
        <v/>
      </c>
      <c r="D380" s="100" t="str">
        <f>IF(Layout!D362 &gt;0, $J$12 - E380 - P380, "")</f>
        <v/>
      </c>
      <c r="E380" s="99">
        <f>IFERROR(Layout!D362*SUM($D$12:$D$17), "")</f>
        <v>0</v>
      </c>
      <c r="F380" s="98" t="str">
        <f>IF(ISBLANK(Layout!E362),"",Layout!E362*$J$12/Stocks!$E$3*Layout!$D362)</f>
        <v/>
      </c>
      <c r="G380" s="98" t="str">
        <f>IF(ISBLANK(Layout!F362),"",Layout!F362*$J$12/Stocks!$E$4*Layout!$D362)</f>
        <v/>
      </c>
      <c r="H380" s="98" t="str">
        <f>IF(ISBLANK(Layout!G362),"",Layout!G362*$J$12/Stocks!$E$5*Layout!$D362)</f>
        <v/>
      </c>
      <c r="I380" s="98" t="str">
        <f>IF(ISBLANK(Layout!H362),"",Layout!H362*$J$12/Stocks!$E$4*Layout!$D362)</f>
        <v/>
      </c>
      <c r="J380" s="98" t="str">
        <f>IF(ISBLANK(Layout!I362),"",Layout!I362*$J$12/Stocks!$E$4*Layout!$D362)</f>
        <v/>
      </c>
      <c r="K380" s="98" t="str">
        <f>IF(ISBLANK(Layout!J362),"",Layout!J362*$J$12/Stocks!$E$4*Layout!$D362)</f>
        <v/>
      </c>
      <c r="L380" s="98" t="str">
        <f>IF(ISBLANK(Layout!K362),"",Layout!K362*$J$12/Stocks!$E$4*Layout!$D362)</f>
        <v/>
      </c>
      <c r="M380" s="98" t="str">
        <f>IF(ISBLANK(Layout!L362),"",Layout!L362*$J$12/Stocks!$E$4*Layout!$D362)</f>
        <v/>
      </c>
      <c r="N380" s="98" t="str">
        <f>IF(ISBLANK(Layout!M362),"",Layout!M362*$J$12/Stocks!$E$4*Layout!$D362)</f>
        <v/>
      </c>
      <c r="O380" s="98" t="str">
        <f>IF(ISBLANK(Layout!N362),"",Layout!N362*$J$12/Stocks!$E$4*Layout!$D362)</f>
        <v/>
      </c>
      <c r="P380" s="97">
        <f t="shared" si="12"/>
        <v>0</v>
      </c>
    </row>
    <row r="381" spans="1:16" x14ac:dyDescent="0.35">
      <c r="A381" s="96">
        <f t="shared" si="13"/>
        <v>361</v>
      </c>
      <c r="B381" s="95" t="str">
        <f>IF(ISBLANK(Layout!B363), "", Layout!B363)</f>
        <v/>
      </c>
      <c r="C381" s="94" t="str">
        <f>IF(ISBLANK(Layout!C363), "", Layout!C363)</f>
        <v/>
      </c>
      <c r="D381" s="93" t="str">
        <f>IF(Layout!D363 &gt;0, $J$12 - E381 - P381, "")</f>
        <v/>
      </c>
      <c r="E381" s="92">
        <f>IFERROR(Layout!D363*SUM($D$12:$D$17), "")</f>
        <v>0</v>
      </c>
      <c r="F381" s="92" t="str">
        <f>IF(ISBLANK(Layout!E363),"",Layout!E363*$J$12/Stocks!$E$3*Layout!$D363)</f>
        <v/>
      </c>
      <c r="G381" s="92" t="str">
        <f>IF(ISBLANK(Layout!F363),"",Layout!F363*$J$12/Stocks!$E$4*Layout!$D363)</f>
        <v/>
      </c>
      <c r="H381" s="92" t="str">
        <f>IF(ISBLANK(Layout!G363),"",Layout!G363*$J$12/Stocks!$E$5*Layout!$D363)</f>
        <v/>
      </c>
      <c r="I381" s="92" t="str">
        <f>IF(ISBLANK(Layout!H363),"",Layout!H363*$J$12/Stocks!$E$4*Layout!$D363)</f>
        <v/>
      </c>
      <c r="J381" s="92" t="str">
        <f>IF(ISBLANK(Layout!I363),"",Layout!I363*$J$12/Stocks!$E$4*Layout!$D363)</f>
        <v/>
      </c>
      <c r="K381" s="92" t="str">
        <f>IF(ISBLANK(Layout!J363),"",Layout!J363*$J$12/Stocks!$E$4*Layout!$D363)</f>
        <v/>
      </c>
      <c r="L381" s="92" t="str">
        <f>IF(ISBLANK(Layout!K363),"",Layout!K363*$J$12/Stocks!$E$4*Layout!$D363)</f>
        <v/>
      </c>
      <c r="M381" s="92" t="str">
        <f>IF(ISBLANK(Layout!L363),"",Layout!L363*$J$12/Stocks!$E$4*Layout!$D363)</f>
        <v/>
      </c>
      <c r="N381" s="92" t="str">
        <f>IF(ISBLANK(Layout!M363),"",Layout!M363*$J$12/Stocks!$E$4*Layout!$D363)</f>
        <v/>
      </c>
      <c r="O381" s="92" t="str">
        <f>IF(ISBLANK(Layout!N363),"",Layout!N363*$J$12/Stocks!$E$4*Layout!$D363)</f>
        <v/>
      </c>
      <c r="P381" s="91">
        <f t="shared" si="12"/>
        <v>0</v>
      </c>
    </row>
    <row r="382" spans="1:16" x14ac:dyDescent="0.35">
      <c r="A382" s="96">
        <f t="shared" si="13"/>
        <v>362</v>
      </c>
      <c r="B382" s="95" t="str">
        <f>IF(ISBLANK(Layout!B364), "", Layout!B364)</f>
        <v/>
      </c>
      <c r="C382" s="94" t="str">
        <f>IF(ISBLANK(Layout!C364), "", Layout!C364)</f>
        <v/>
      </c>
      <c r="D382" s="93" t="str">
        <f>IF(Layout!D364 &gt;0, $J$12 - E382 - P382, "")</f>
        <v/>
      </c>
      <c r="E382" s="92">
        <f>IFERROR(Layout!D364*SUM($D$12:$D$17), "")</f>
        <v>0</v>
      </c>
      <c r="F382" s="92" t="str">
        <f>IF(ISBLANK(Layout!E364),"",Layout!E364*$J$12/Stocks!$E$3*Layout!$D364)</f>
        <v/>
      </c>
      <c r="G382" s="92" t="str">
        <f>IF(ISBLANK(Layout!F364),"",Layout!F364*$J$12/Stocks!$E$4*Layout!$D364)</f>
        <v/>
      </c>
      <c r="H382" s="92" t="str">
        <f>IF(ISBLANK(Layout!G364),"",Layout!G364*$J$12/Stocks!$E$5*Layout!$D364)</f>
        <v/>
      </c>
      <c r="I382" s="92" t="str">
        <f>IF(ISBLANK(Layout!H364),"",Layout!H364*$J$12/Stocks!$E$4*Layout!$D364)</f>
        <v/>
      </c>
      <c r="J382" s="92" t="str">
        <f>IF(ISBLANK(Layout!I364),"",Layout!I364*$J$12/Stocks!$E$4*Layout!$D364)</f>
        <v/>
      </c>
      <c r="K382" s="92" t="str">
        <f>IF(ISBLANK(Layout!J364),"",Layout!J364*$J$12/Stocks!$E$4*Layout!$D364)</f>
        <v/>
      </c>
      <c r="L382" s="92" t="str">
        <f>IF(ISBLANK(Layout!K364),"",Layout!K364*$J$12/Stocks!$E$4*Layout!$D364)</f>
        <v/>
      </c>
      <c r="M382" s="92" t="str">
        <f>IF(ISBLANK(Layout!L364),"",Layout!L364*$J$12/Stocks!$E$4*Layout!$D364)</f>
        <v/>
      </c>
      <c r="N382" s="92" t="str">
        <f>IF(ISBLANK(Layout!M364),"",Layout!M364*$J$12/Stocks!$E$4*Layout!$D364)</f>
        <v/>
      </c>
      <c r="O382" s="92" t="str">
        <f>IF(ISBLANK(Layout!N364),"",Layout!N364*$J$12/Stocks!$E$4*Layout!$D364)</f>
        <v/>
      </c>
      <c r="P382" s="91">
        <f t="shared" si="12"/>
        <v>0</v>
      </c>
    </row>
    <row r="383" spans="1:16" x14ac:dyDescent="0.35">
      <c r="A383" s="96">
        <f t="shared" si="13"/>
        <v>363</v>
      </c>
      <c r="B383" s="95" t="str">
        <f>IF(ISBLANK(Layout!B365), "", Layout!B365)</f>
        <v/>
      </c>
      <c r="C383" s="94" t="str">
        <f>IF(ISBLANK(Layout!C365), "", Layout!C365)</f>
        <v/>
      </c>
      <c r="D383" s="93" t="str">
        <f>IF(Layout!D365 &gt;0, $J$12 - E383 - P383, "")</f>
        <v/>
      </c>
      <c r="E383" s="92">
        <f>IFERROR(Layout!D365*SUM($D$12:$D$17), "")</f>
        <v>0</v>
      </c>
      <c r="F383" s="92" t="str">
        <f>IF(ISBLANK(Layout!E365),"",Layout!E365*$J$12/Stocks!$E$3*Layout!$D365)</f>
        <v/>
      </c>
      <c r="G383" s="92" t="str">
        <f>IF(ISBLANK(Layout!F365),"",Layout!F365*$J$12/Stocks!$E$4*Layout!$D365)</f>
        <v/>
      </c>
      <c r="H383" s="92" t="str">
        <f>IF(ISBLANK(Layout!G365),"",Layout!G365*$J$12/Stocks!$E$5*Layout!$D365)</f>
        <v/>
      </c>
      <c r="I383" s="92" t="str">
        <f>IF(ISBLANK(Layout!H365),"",Layout!H365*$J$12/Stocks!$E$4*Layout!$D365)</f>
        <v/>
      </c>
      <c r="J383" s="92" t="str">
        <f>IF(ISBLANK(Layout!I365),"",Layout!I365*$J$12/Stocks!$E$4*Layout!$D365)</f>
        <v/>
      </c>
      <c r="K383" s="92" t="str">
        <f>IF(ISBLANK(Layout!J365),"",Layout!J365*$J$12/Stocks!$E$4*Layout!$D365)</f>
        <v/>
      </c>
      <c r="L383" s="92" t="str">
        <f>IF(ISBLANK(Layout!K365),"",Layout!K365*$J$12/Stocks!$E$4*Layout!$D365)</f>
        <v/>
      </c>
      <c r="M383" s="92" t="str">
        <f>IF(ISBLANK(Layout!L365),"",Layout!L365*$J$12/Stocks!$E$4*Layout!$D365)</f>
        <v/>
      </c>
      <c r="N383" s="92" t="str">
        <f>IF(ISBLANK(Layout!M365),"",Layout!M365*$J$12/Stocks!$E$4*Layout!$D365)</f>
        <v/>
      </c>
      <c r="O383" s="92" t="str">
        <f>IF(ISBLANK(Layout!N365),"",Layout!N365*$J$12/Stocks!$E$4*Layout!$D365)</f>
        <v/>
      </c>
      <c r="P383" s="91">
        <f t="shared" si="12"/>
        <v>0</v>
      </c>
    </row>
    <row r="384" spans="1:16" x14ac:dyDescent="0.35">
      <c r="A384" s="96">
        <f t="shared" si="13"/>
        <v>364</v>
      </c>
      <c r="B384" s="95" t="str">
        <f>IF(ISBLANK(Layout!B366), "", Layout!B366)</f>
        <v/>
      </c>
      <c r="C384" s="94" t="str">
        <f>IF(ISBLANK(Layout!C366), "", Layout!C366)</f>
        <v/>
      </c>
      <c r="D384" s="93" t="str">
        <f>IF(Layout!D366 &gt;0, $J$12 - E384 - P384, "")</f>
        <v/>
      </c>
      <c r="E384" s="92">
        <f>IFERROR(Layout!D366*SUM($D$12:$D$17), "")</f>
        <v>0</v>
      </c>
      <c r="F384" s="92" t="str">
        <f>IF(ISBLANK(Layout!E366),"",Layout!E366*$J$12/Stocks!$E$3*Layout!$D366)</f>
        <v/>
      </c>
      <c r="G384" s="92" t="str">
        <f>IF(ISBLANK(Layout!F366),"",Layout!F366*$J$12/Stocks!$E$4*Layout!$D366)</f>
        <v/>
      </c>
      <c r="H384" s="92" t="str">
        <f>IF(ISBLANK(Layout!G366),"",Layout!G366*$J$12/Stocks!$E$5*Layout!$D366)</f>
        <v/>
      </c>
      <c r="I384" s="92" t="str">
        <f>IF(ISBLANK(Layout!H366),"",Layout!H366*$J$12/Stocks!$E$4*Layout!$D366)</f>
        <v/>
      </c>
      <c r="J384" s="92" t="str">
        <f>IF(ISBLANK(Layout!I366),"",Layout!I366*$J$12/Stocks!$E$4*Layout!$D366)</f>
        <v/>
      </c>
      <c r="K384" s="92" t="str">
        <f>IF(ISBLANK(Layout!J366),"",Layout!J366*$J$12/Stocks!$E$4*Layout!$D366)</f>
        <v/>
      </c>
      <c r="L384" s="92" t="str">
        <f>IF(ISBLANK(Layout!K366),"",Layout!K366*$J$12/Stocks!$E$4*Layout!$D366)</f>
        <v/>
      </c>
      <c r="M384" s="92" t="str">
        <f>IF(ISBLANK(Layout!L366),"",Layout!L366*$J$12/Stocks!$E$4*Layout!$D366)</f>
        <v/>
      </c>
      <c r="N384" s="92" t="str">
        <f>IF(ISBLANK(Layout!M366),"",Layout!M366*$J$12/Stocks!$E$4*Layout!$D366)</f>
        <v/>
      </c>
      <c r="O384" s="92" t="str">
        <f>IF(ISBLANK(Layout!N366),"",Layout!N366*$J$12/Stocks!$E$4*Layout!$D366)</f>
        <v/>
      </c>
      <c r="P384" s="91">
        <f t="shared" si="12"/>
        <v>0</v>
      </c>
    </row>
    <row r="385" spans="1:16" x14ac:dyDescent="0.35">
      <c r="A385" s="96">
        <f t="shared" si="13"/>
        <v>365</v>
      </c>
      <c r="B385" s="95" t="str">
        <f>IF(ISBLANK(Layout!B367), "", Layout!B367)</f>
        <v/>
      </c>
      <c r="C385" s="94" t="str">
        <f>IF(ISBLANK(Layout!C367), "", Layout!C367)</f>
        <v/>
      </c>
      <c r="D385" s="93" t="str">
        <f>IF(Layout!D367 &gt;0, $J$12 - E385 - P385, "")</f>
        <v/>
      </c>
      <c r="E385" s="92">
        <f>IFERROR(Layout!D367*SUM($D$12:$D$17), "")</f>
        <v>0</v>
      </c>
      <c r="F385" s="92" t="str">
        <f>IF(ISBLANK(Layout!E367),"",Layout!E367*$J$12/Stocks!$E$3*Layout!$D367)</f>
        <v/>
      </c>
      <c r="G385" s="92" t="str">
        <f>IF(ISBLANK(Layout!F367),"",Layout!F367*$J$12/Stocks!$E$4*Layout!$D367)</f>
        <v/>
      </c>
      <c r="H385" s="92" t="str">
        <f>IF(ISBLANK(Layout!G367),"",Layout!G367*$J$12/Stocks!$E$5*Layout!$D367)</f>
        <v/>
      </c>
      <c r="I385" s="92" t="str">
        <f>IF(ISBLANK(Layout!H367),"",Layout!H367*$J$12/Stocks!$E$4*Layout!$D367)</f>
        <v/>
      </c>
      <c r="J385" s="92" t="str">
        <f>IF(ISBLANK(Layout!I367),"",Layout!I367*$J$12/Stocks!$E$4*Layout!$D367)</f>
        <v/>
      </c>
      <c r="K385" s="92" t="str">
        <f>IF(ISBLANK(Layout!J367),"",Layout!J367*$J$12/Stocks!$E$4*Layout!$D367)</f>
        <v/>
      </c>
      <c r="L385" s="92" t="str">
        <f>IF(ISBLANK(Layout!K367),"",Layout!K367*$J$12/Stocks!$E$4*Layout!$D367)</f>
        <v/>
      </c>
      <c r="M385" s="92" t="str">
        <f>IF(ISBLANK(Layout!L367),"",Layout!L367*$J$12/Stocks!$E$4*Layout!$D367)</f>
        <v/>
      </c>
      <c r="N385" s="92" t="str">
        <f>IF(ISBLANK(Layout!M367),"",Layout!M367*$J$12/Stocks!$E$4*Layout!$D367)</f>
        <v/>
      </c>
      <c r="O385" s="92" t="str">
        <f>IF(ISBLANK(Layout!N367),"",Layout!N367*$J$12/Stocks!$E$4*Layout!$D367)</f>
        <v/>
      </c>
      <c r="P385" s="91">
        <f t="shared" si="12"/>
        <v>0</v>
      </c>
    </row>
    <row r="386" spans="1:16" x14ac:dyDescent="0.35">
      <c r="A386" s="96">
        <f t="shared" si="13"/>
        <v>366</v>
      </c>
      <c r="B386" s="95" t="str">
        <f>IF(ISBLANK(Layout!B368), "", Layout!B368)</f>
        <v/>
      </c>
      <c r="C386" s="94" t="str">
        <f>IF(ISBLANK(Layout!C368), "", Layout!C368)</f>
        <v/>
      </c>
      <c r="D386" s="93" t="str">
        <f>IF(Layout!D368 &gt;0, $J$12 - E386 - P386, "")</f>
        <v/>
      </c>
      <c r="E386" s="92">
        <f>IFERROR(Layout!D368*SUM($D$12:$D$17), "")</f>
        <v>0</v>
      </c>
      <c r="F386" s="92" t="str">
        <f>IF(ISBLANK(Layout!E368),"",Layout!E368*$J$12/Stocks!$E$3*Layout!$D368)</f>
        <v/>
      </c>
      <c r="G386" s="92" t="str">
        <f>IF(ISBLANK(Layout!F368),"",Layout!F368*$J$12/Stocks!$E$4*Layout!$D368)</f>
        <v/>
      </c>
      <c r="H386" s="92" t="str">
        <f>IF(ISBLANK(Layout!G368),"",Layout!G368*$J$12/Stocks!$E$5*Layout!$D368)</f>
        <v/>
      </c>
      <c r="I386" s="92" t="str">
        <f>IF(ISBLANK(Layout!H368),"",Layout!H368*$J$12/Stocks!$E$4*Layout!$D368)</f>
        <v/>
      </c>
      <c r="J386" s="92" t="str">
        <f>IF(ISBLANK(Layout!I368),"",Layout!I368*$J$12/Stocks!$E$4*Layout!$D368)</f>
        <v/>
      </c>
      <c r="K386" s="92" t="str">
        <f>IF(ISBLANK(Layout!J368),"",Layout!J368*$J$12/Stocks!$E$4*Layout!$D368)</f>
        <v/>
      </c>
      <c r="L386" s="92" t="str">
        <f>IF(ISBLANK(Layout!K368),"",Layout!K368*$J$12/Stocks!$E$4*Layout!$D368)</f>
        <v/>
      </c>
      <c r="M386" s="92" t="str">
        <f>IF(ISBLANK(Layout!L368),"",Layout!L368*$J$12/Stocks!$E$4*Layout!$D368)</f>
        <v/>
      </c>
      <c r="N386" s="92" t="str">
        <f>IF(ISBLANK(Layout!M368),"",Layout!M368*$J$12/Stocks!$E$4*Layout!$D368)</f>
        <v/>
      </c>
      <c r="O386" s="92" t="str">
        <f>IF(ISBLANK(Layout!N368),"",Layout!N368*$J$12/Stocks!$E$4*Layout!$D368)</f>
        <v/>
      </c>
      <c r="P386" s="91">
        <f t="shared" si="12"/>
        <v>0</v>
      </c>
    </row>
    <row r="387" spans="1:16" x14ac:dyDescent="0.35">
      <c r="A387" s="90">
        <f t="shared" si="13"/>
        <v>367</v>
      </c>
      <c r="B387" s="89" t="str">
        <f>IF(ISBLANK(Layout!B369), "", Layout!B369)</f>
        <v/>
      </c>
      <c r="C387" s="88" t="str">
        <f>IF(ISBLANK(Layout!C369), "", Layout!C369)</f>
        <v/>
      </c>
      <c r="D387" s="87" t="str">
        <f>IF(Layout!D369 &gt;0, $J$12 - E387 - P387, "")</f>
        <v/>
      </c>
      <c r="E387" s="86">
        <f>IFERROR(Layout!D369*SUM($D$12:$D$17), "")</f>
        <v>0</v>
      </c>
      <c r="F387" s="86" t="str">
        <f>IF(ISBLANK(Layout!E369),"",Layout!E369*$J$12/Stocks!$E$3*Layout!$D369)</f>
        <v/>
      </c>
      <c r="G387" s="86" t="str">
        <f>IF(ISBLANK(Layout!F369),"",Layout!F369*$J$12/Stocks!$E$4*Layout!$D369)</f>
        <v/>
      </c>
      <c r="H387" s="86" t="str">
        <f>IF(ISBLANK(Layout!G369),"",Layout!G369*$J$12/Stocks!$E$5*Layout!$D369)</f>
        <v/>
      </c>
      <c r="I387" s="86" t="str">
        <f>IF(ISBLANK(Layout!H369),"",Layout!H369*$J$12/Stocks!$E$4*Layout!$D369)</f>
        <v/>
      </c>
      <c r="J387" s="86" t="str">
        <f>IF(ISBLANK(Layout!I369),"",Layout!I369*$J$12/Stocks!$E$4*Layout!$D369)</f>
        <v/>
      </c>
      <c r="K387" s="86" t="str">
        <f>IF(ISBLANK(Layout!J369),"",Layout!J369*$J$12/Stocks!$E$4*Layout!$D369)</f>
        <v/>
      </c>
      <c r="L387" s="86" t="str">
        <f>IF(ISBLANK(Layout!K369),"",Layout!K369*$J$12/Stocks!$E$4*Layout!$D369)</f>
        <v/>
      </c>
      <c r="M387" s="86" t="str">
        <f>IF(ISBLANK(Layout!L369),"",Layout!L369*$J$12/Stocks!$E$4*Layout!$D369)</f>
        <v/>
      </c>
      <c r="N387" s="86" t="str">
        <f>IF(ISBLANK(Layout!M369),"",Layout!M369*$J$12/Stocks!$E$4*Layout!$D369)</f>
        <v/>
      </c>
      <c r="O387" s="86" t="str">
        <f>IF(ISBLANK(Layout!N369),"",Layout!N369*$J$12/Stocks!$E$4*Layout!$D369)</f>
        <v/>
      </c>
      <c r="P387" s="85">
        <f t="shared" si="12"/>
        <v>0</v>
      </c>
    </row>
    <row r="388" spans="1:16" x14ac:dyDescent="0.35">
      <c r="A388" s="103">
        <f t="shared" si="13"/>
        <v>368</v>
      </c>
      <c r="B388" s="102" t="str">
        <f>IF(ISBLANK(Layout!B370), "", Layout!B370)</f>
        <v/>
      </c>
      <c r="C388" s="101" t="str">
        <f>IF(ISBLANK(Layout!C370), "", Layout!C370)</f>
        <v/>
      </c>
      <c r="D388" s="100" t="str">
        <f>IF(Layout!D370 &gt;0, $J$12 - E388 - P388, "")</f>
        <v/>
      </c>
      <c r="E388" s="99">
        <f>IFERROR(Layout!D370*SUM($D$12:$D$17), "")</f>
        <v>0</v>
      </c>
      <c r="F388" s="98" t="str">
        <f>IF(ISBLANK(Layout!E370),"",Layout!E370*$J$12/Stocks!$E$3*Layout!$D370)</f>
        <v/>
      </c>
      <c r="G388" s="98" t="str">
        <f>IF(ISBLANK(Layout!F370),"",Layout!F370*$J$12/Stocks!$E$4*Layout!$D370)</f>
        <v/>
      </c>
      <c r="H388" s="98" t="str">
        <f>IF(ISBLANK(Layout!G370),"",Layout!G370*$J$12/Stocks!$E$5*Layout!$D370)</f>
        <v/>
      </c>
      <c r="I388" s="98" t="str">
        <f>IF(ISBLANK(Layout!H370),"",Layout!H370*$J$12/Stocks!$E$4*Layout!$D370)</f>
        <v/>
      </c>
      <c r="J388" s="98" t="str">
        <f>IF(ISBLANK(Layout!I370),"",Layout!I370*$J$12/Stocks!$E$4*Layout!$D370)</f>
        <v/>
      </c>
      <c r="K388" s="98" t="str">
        <f>IF(ISBLANK(Layout!J370),"",Layout!J370*$J$12/Stocks!$E$4*Layout!$D370)</f>
        <v/>
      </c>
      <c r="L388" s="98" t="str">
        <f>IF(ISBLANK(Layout!K370),"",Layout!K370*$J$12/Stocks!$E$4*Layout!$D370)</f>
        <v/>
      </c>
      <c r="M388" s="98" t="str">
        <f>IF(ISBLANK(Layout!L370),"",Layout!L370*$J$12/Stocks!$E$4*Layout!$D370)</f>
        <v/>
      </c>
      <c r="N388" s="98" t="str">
        <f>IF(ISBLANK(Layout!M370),"",Layout!M370*$J$12/Stocks!$E$4*Layout!$D370)</f>
        <v/>
      </c>
      <c r="O388" s="98" t="str">
        <f>IF(ISBLANK(Layout!N370),"",Layout!N370*$J$12/Stocks!$E$4*Layout!$D370)</f>
        <v/>
      </c>
      <c r="P388" s="97">
        <f t="shared" si="12"/>
        <v>0</v>
      </c>
    </row>
    <row r="389" spans="1:16" x14ac:dyDescent="0.35">
      <c r="A389" s="96">
        <f t="shared" si="13"/>
        <v>369</v>
      </c>
      <c r="B389" s="95" t="str">
        <f>IF(ISBLANK(Layout!B371), "", Layout!B371)</f>
        <v/>
      </c>
      <c r="C389" s="94" t="str">
        <f>IF(ISBLANK(Layout!C371), "", Layout!C371)</f>
        <v/>
      </c>
      <c r="D389" s="93" t="str">
        <f>IF(Layout!D371 &gt;0, $J$12 - E389 - P389, "")</f>
        <v/>
      </c>
      <c r="E389" s="92">
        <f>IFERROR(Layout!D371*SUM($D$12:$D$17), "")</f>
        <v>0</v>
      </c>
      <c r="F389" s="92" t="str">
        <f>IF(ISBLANK(Layout!E371),"",Layout!E371*$J$12/Stocks!$E$3*Layout!$D371)</f>
        <v/>
      </c>
      <c r="G389" s="92" t="str">
        <f>IF(ISBLANK(Layout!F371),"",Layout!F371*$J$12/Stocks!$E$4*Layout!$D371)</f>
        <v/>
      </c>
      <c r="H389" s="92" t="str">
        <f>IF(ISBLANK(Layout!G371),"",Layout!G371*$J$12/Stocks!$E$5*Layout!$D371)</f>
        <v/>
      </c>
      <c r="I389" s="92" t="str">
        <f>IF(ISBLANK(Layout!H371),"",Layout!H371*$J$12/Stocks!$E$4*Layout!$D371)</f>
        <v/>
      </c>
      <c r="J389" s="92" t="str">
        <f>IF(ISBLANK(Layout!I371),"",Layout!I371*$J$12/Stocks!$E$4*Layout!$D371)</f>
        <v/>
      </c>
      <c r="K389" s="92" t="str">
        <f>IF(ISBLANK(Layout!J371),"",Layout!J371*$J$12/Stocks!$E$4*Layout!$D371)</f>
        <v/>
      </c>
      <c r="L389" s="92" t="str">
        <f>IF(ISBLANK(Layout!K371),"",Layout!K371*$J$12/Stocks!$E$4*Layout!$D371)</f>
        <v/>
      </c>
      <c r="M389" s="92" t="str">
        <f>IF(ISBLANK(Layout!L371),"",Layout!L371*$J$12/Stocks!$E$4*Layout!$D371)</f>
        <v/>
      </c>
      <c r="N389" s="92" t="str">
        <f>IF(ISBLANK(Layout!M371),"",Layout!M371*$J$12/Stocks!$E$4*Layout!$D371)</f>
        <v/>
      </c>
      <c r="O389" s="92" t="str">
        <f>IF(ISBLANK(Layout!N371),"",Layout!N371*$J$12/Stocks!$E$4*Layout!$D371)</f>
        <v/>
      </c>
      <c r="P389" s="91">
        <f t="shared" si="12"/>
        <v>0</v>
      </c>
    </row>
    <row r="390" spans="1:16" x14ac:dyDescent="0.35">
      <c r="A390" s="96">
        <f t="shared" si="13"/>
        <v>370</v>
      </c>
      <c r="B390" s="95" t="str">
        <f>IF(ISBLANK(Layout!B372), "", Layout!B372)</f>
        <v/>
      </c>
      <c r="C390" s="94" t="str">
        <f>IF(ISBLANK(Layout!C372), "", Layout!C372)</f>
        <v/>
      </c>
      <c r="D390" s="93" t="str">
        <f>IF(Layout!D372 &gt;0, $J$12 - E390 - P390, "")</f>
        <v/>
      </c>
      <c r="E390" s="92">
        <f>IFERROR(Layout!D372*SUM($D$12:$D$17), "")</f>
        <v>0</v>
      </c>
      <c r="F390" s="92" t="str">
        <f>IF(ISBLANK(Layout!E372),"",Layout!E372*$J$12/Stocks!$E$3*Layout!$D372)</f>
        <v/>
      </c>
      <c r="G390" s="92" t="str">
        <f>IF(ISBLANK(Layout!F372),"",Layout!F372*$J$12/Stocks!$E$4*Layout!$D372)</f>
        <v/>
      </c>
      <c r="H390" s="92" t="str">
        <f>IF(ISBLANK(Layout!G372),"",Layout!G372*$J$12/Stocks!$E$5*Layout!$D372)</f>
        <v/>
      </c>
      <c r="I390" s="92" t="str">
        <f>IF(ISBLANK(Layout!H372),"",Layout!H372*$J$12/Stocks!$E$4*Layout!$D372)</f>
        <v/>
      </c>
      <c r="J390" s="92" t="str">
        <f>IF(ISBLANK(Layout!I372),"",Layout!I372*$J$12/Stocks!$E$4*Layout!$D372)</f>
        <v/>
      </c>
      <c r="K390" s="92" t="str">
        <f>IF(ISBLANK(Layout!J372),"",Layout!J372*$J$12/Stocks!$E$4*Layout!$D372)</f>
        <v/>
      </c>
      <c r="L390" s="92" t="str">
        <f>IF(ISBLANK(Layout!K372),"",Layout!K372*$J$12/Stocks!$E$4*Layout!$D372)</f>
        <v/>
      </c>
      <c r="M390" s="92" t="str">
        <f>IF(ISBLANK(Layout!L372),"",Layout!L372*$J$12/Stocks!$E$4*Layout!$D372)</f>
        <v/>
      </c>
      <c r="N390" s="92" t="str">
        <f>IF(ISBLANK(Layout!M372),"",Layout!M372*$J$12/Stocks!$E$4*Layout!$D372)</f>
        <v/>
      </c>
      <c r="O390" s="92" t="str">
        <f>IF(ISBLANK(Layout!N372),"",Layout!N372*$J$12/Stocks!$E$4*Layout!$D372)</f>
        <v/>
      </c>
      <c r="P390" s="91">
        <f t="shared" si="12"/>
        <v>0</v>
      </c>
    </row>
    <row r="391" spans="1:16" x14ac:dyDescent="0.35">
      <c r="A391" s="96">
        <f t="shared" si="13"/>
        <v>371</v>
      </c>
      <c r="B391" s="95" t="str">
        <f>IF(ISBLANK(Layout!B373), "", Layout!B373)</f>
        <v/>
      </c>
      <c r="C391" s="94" t="str">
        <f>IF(ISBLANK(Layout!C373), "", Layout!C373)</f>
        <v/>
      </c>
      <c r="D391" s="93" t="str">
        <f>IF(Layout!D373 &gt;0, $J$12 - E391 - P391, "")</f>
        <v/>
      </c>
      <c r="E391" s="92">
        <f>IFERROR(Layout!D373*SUM($D$12:$D$17), "")</f>
        <v>0</v>
      </c>
      <c r="F391" s="92" t="str">
        <f>IF(ISBLANK(Layout!E373),"",Layout!E373*$J$12/Stocks!$E$3*Layout!$D373)</f>
        <v/>
      </c>
      <c r="G391" s="92" t="str">
        <f>IF(ISBLANK(Layout!F373),"",Layout!F373*$J$12/Stocks!$E$4*Layout!$D373)</f>
        <v/>
      </c>
      <c r="H391" s="92" t="str">
        <f>IF(ISBLANK(Layout!G373),"",Layout!G373*$J$12/Stocks!$E$5*Layout!$D373)</f>
        <v/>
      </c>
      <c r="I391" s="92" t="str">
        <f>IF(ISBLANK(Layout!H373),"",Layout!H373*$J$12/Stocks!$E$4*Layout!$D373)</f>
        <v/>
      </c>
      <c r="J391" s="92" t="str">
        <f>IF(ISBLANK(Layout!I373),"",Layout!I373*$J$12/Stocks!$E$4*Layout!$D373)</f>
        <v/>
      </c>
      <c r="K391" s="92" t="str">
        <f>IF(ISBLANK(Layout!J373),"",Layout!J373*$J$12/Stocks!$E$4*Layout!$D373)</f>
        <v/>
      </c>
      <c r="L391" s="92" t="str">
        <f>IF(ISBLANK(Layout!K373),"",Layout!K373*$J$12/Stocks!$E$4*Layout!$D373)</f>
        <v/>
      </c>
      <c r="M391" s="92" t="str">
        <f>IF(ISBLANK(Layout!L373),"",Layout!L373*$J$12/Stocks!$E$4*Layout!$D373)</f>
        <v/>
      </c>
      <c r="N391" s="92" t="str">
        <f>IF(ISBLANK(Layout!M373),"",Layout!M373*$J$12/Stocks!$E$4*Layout!$D373)</f>
        <v/>
      </c>
      <c r="O391" s="92" t="str">
        <f>IF(ISBLANK(Layout!N373),"",Layout!N373*$J$12/Stocks!$E$4*Layout!$D373)</f>
        <v/>
      </c>
      <c r="P391" s="91">
        <f t="shared" si="12"/>
        <v>0</v>
      </c>
    </row>
    <row r="392" spans="1:16" x14ac:dyDescent="0.35">
      <c r="A392" s="96">
        <f t="shared" si="13"/>
        <v>372</v>
      </c>
      <c r="B392" s="95" t="str">
        <f>IF(ISBLANK(Layout!B374), "", Layout!B374)</f>
        <v/>
      </c>
      <c r="C392" s="94" t="str">
        <f>IF(ISBLANK(Layout!C374), "", Layout!C374)</f>
        <v/>
      </c>
      <c r="D392" s="93" t="str">
        <f>IF(Layout!D374 &gt;0, $J$12 - E392 - P392, "")</f>
        <v/>
      </c>
      <c r="E392" s="92">
        <f>IFERROR(Layout!D374*SUM($D$12:$D$17), "")</f>
        <v>0</v>
      </c>
      <c r="F392" s="92" t="str">
        <f>IF(ISBLANK(Layout!E374),"",Layout!E374*$J$12/Stocks!$E$3*Layout!$D374)</f>
        <v/>
      </c>
      <c r="G392" s="92" t="str">
        <f>IF(ISBLANK(Layout!F374),"",Layout!F374*$J$12/Stocks!$E$4*Layout!$D374)</f>
        <v/>
      </c>
      <c r="H392" s="92" t="str">
        <f>IF(ISBLANK(Layout!G374),"",Layout!G374*$J$12/Stocks!$E$5*Layout!$D374)</f>
        <v/>
      </c>
      <c r="I392" s="92" t="str">
        <f>IF(ISBLANK(Layout!H374),"",Layout!H374*$J$12/Stocks!$E$4*Layout!$D374)</f>
        <v/>
      </c>
      <c r="J392" s="92" t="str">
        <f>IF(ISBLANK(Layout!I374),"",Layout!I374*$J$12/Stocks!$E$4*Layout!$D374)</f>
        <v/>
      </c>
      <c r="K392" s="92" t="str">
        <f>IF(ISBLANK(Layout!J374),"",Layout!J374*$J$12/Stocks!$E$4*Layout!$D374)</f>
        <v/>
      </c>
      <c r="L392" s="92" t="str">
        <f>IF(ISBLANK(Layout!K374),"",Layout!K374*$J$12/Stocks!$E$4*Layout!$D374)</f>
        <v/>
      </c>
      <c r="M392" s="92" t="str">
        <f>IF(ISBLANK(Layout!L374),"",Layout!L374*$J$12/Stocks!$E$4*Layout!$D374)</f>
        <v/>
      </c>
      <c r="N392" s="92" t="str">
        <f>IF(ISBLANK(Layout!M374),"",Layout!M374*$J$12/Stocks!$E$4*Layout!$D374)</f>
        <v/>
      </c>
      <c r="O392" s="92" t="str">
        <f>IF(ISBLANK(Layout!N374),"",Layout!N374*$J$12/Stocks!$E$4*Layout!$D374)</f>
        <v/>
      </c>
      <c r="P392" s="91">
        <f t="shared" si="12"/>
        <v>0</v>
      </c>
    </row>
    <row r="393" spans="1:16" x14ac:dyDescent="0.35">
      <c r="A393" s="96">
        <f t="shared" si="13"/>
        <v>373</v>
      </c>
      <c r="B393" s="95" t="str">
        <f>IF(ISBLANK(Layout!B375), "", Layout!B375)</f>
        <v/>
      </c>
      <c r="C393" s="94" t="str">
        <f>IF(ISBLANK(Layout!C375), "", Layout!C375)</f>
        <v/>
      </c>
      <c r="D393" s="93" t="str">
        <f>IF(Layout!D375 &gt;0, $J$12 - E393 - P393, "")</f>
        <v/>
      </c>
      <c r="E393" s="92">
        <f>IFERROR(Layout!D375*SUM($D$12:$D$17), "")</f>
        <v>0</v>
      </c>
      <c r="F393" s="92" t="str">
        <f>IF(ISBLANK(Layout!E375),"",Layout!E375*$J$12/Stocks!$E$3*Layout!$D375)</f>
        <v/>
      </c>
      <c r="G393" s="92" t="str">
        <f>IF(ISBLANK(Layout!F375),"",Layout!F375*$J$12/Stocks!$E$4*Layout!$D375)</f>
        <v/>
      </c>
      <c r="H393" s="92" t="str">
        <f>IF(ISBLANK(Layout!G375),"",Layout!G375*$J$12/Stocks!$E$5*Layout!$D375)</f>
        <v/>
      </c>
      <c r="I393" s="92" t="str">
        <f>IF(ISBLANK(Layout!H375),"",Layout!H375*$J$12/Stocks!$E$4*Layout!$D375)</f>
        <v/>
      </c>
      <c r="J393" s="92" t="str">
        <f>IF(ISBLANK(Layout!I375),"",Layout!I375*$J$12/Stocks!$E$4*Layout!$D375)</f>
        <v/>
      </c>
      <c r="K393" s="92" t="str">
        <f>IF(ISBLANK(Layout!J375),"",Layout!J375*$J$12/Stocks!$E$4*Layout!$D375)</f>
        <v/>
      </c>
      <c r="L393" s="92" t="str">
        <f>IF(ISBLANK(Layout!K375),"",Layout!K375*$J$12/Stocks!$E$4*Layout!$D375)</f>
        <v/>
      </c>
      <c r="M393" s="92" t="str">
        <f>IF(ISBLANK(Layout!L375),"",Layout!L375*$J$12/Stocks!$E$4*Layout!$D375)</f>
        <v/>
      </c>
      <c r="N393" s="92" t="str">
        <f>IF(ISBLANK(Layout!M375),"",Layout!M375*$J$12/Stocks!$E$4*Layout!$D375)</f>
        <v/>
      </c>
      <c r="O393" s="92" t="str">
        <f>IF(ISBLANK(Layout!N375),"",Layout!N375*$J$12/Stocks!$E$4*Layout!$D375)</f>
        <v/>
      </c>
      <c r="P393" s="91">
        <f t="shared" si="12"/>
        <v>0</v>
      </c>
    </row>
    <row r="394" spans="1:16" x14ac:dyDescent="0.35">
      <c r="A394" s="96">
        <f t="shared" si="13"/>
        <v>374</v>
      </c>
      <c r="B394" s="95" t="str">
        <f>IF(ISBLANK(Layout!B376), "", Layout!B376)</f>
        <v/>
      </c>
      <c r="C394" s="94" t="str">
        <f>IF(ISBLANK(Layout!C376), "", Layout!C376)</f>
        <v/>
      </c>
      <c r="D394" s="93" t="str">
        <f>IF(Layout!D376 &gt;0, $J$12 - E394 - P394, "")</f>
        <v/>
      </c>
      <c r="E394" s="92">
        <f>IFERROR(Layout!D376*SUM($D$12:$D$17), "")</f>
        <v>0</v>
      </c>
      <c r="F394" s="92" t="str">
        <f>IF(ISBLANK(Layout!E376),"",Layout!E376*$J$12/Stocks!$E$3*Layout!$D376)</f>
        <v/>
      </c>
      <c r="G394" s="92" t="str">
        <f>IF(ISBLANK(Layout!F376),"",Layout!F376*$J$12/Stocks!$E$4*Layout!$D376)</f>
        <v/>
      </c>
      <c r="H394" s="92" t="str">
        <f>IF(ISBLANK(Layout!G376),"",Layout!G376*$J$12/Stocks!$E$5*Layout!$D376)</f>
        <v/>
      </c>
      <c r="I394" s="92" t="str">
        <f>IF(ISBLANK(Layout!H376),"",Layout!H376*$J$12/Stocks!$E$4*Layout!$D376)</f>
        <v/>
      </c>
      <c r="J394" s="92" t="str">
        <f>IF(ISBLANK(Layout!I376),"",Layout!I376*$J$12/Stocks!$E$4*Layout!$D376)</f>
        <v/>
      </c>
      <c r="K394" s="92" t="str">
        <f>IF(ISBLANK(Layout!J376),"",Layout!J376*$J$12/Stocks!$E$4*Layout!$D376)</f>
        <v/>
      </c>
      <c r="L394" s="92" t="str">
        <f>IF(ISBLANK(Layout!K376),"",Layout!K376*$J$12/Stocks!$E$4*Layout!$D376)</f>
        <v/>
      </c>
      <c r="M394" s="92" t="str">
        <f>IF(ISBLANK(Layout!L376),"",Layout!L376*$J$12/Stocks!$E$4*Layout!$D376)</f>
        <v/>
      </c>
      <c r="N394" s="92" t="str">
        <f>IF(ISBLANK(Layout!M376),"",Layout!M376*$J$12/Stocks!$E$4*Layout!$D376)</f>
        <v/>
      </c>
      <c r="O394" s="92" t="str">
        <f>IF(ISBLANK(Layout!N376),"",Layout!N376*$J$12/Stocks!$E$4*Layout!$D376)</f>
        <v/>
      </c>
      <c r="P394" s="91">
        <f t="shared" si="12"/>
        <v>0</v>
      </c>
    </row>
    <row r="395" spans="1:16" x14ac:dyDescent="0.35">
      <c r="A395" s="90">
        <f t="shared" si="13"/>
        <v>375</v>
      </c>
      <c r="B395" s="89" t="str">
        <f>IF(ISBLANK(Layout!B377), "", Layout!B377)</f>
        <v/>
      </c>
      <c r="C395" s="88" t="str">
        <f>IF(ISBLANK(Layout!C377), "", Layout!C377)</f>
        <v/>
      </c>
      <c r="D395" s="87" t="str">
        <f>IF(Layout!D377 &gt;0, $J$12 - E395 - P395, "")</f>
        <v/>
      </c>
      <c r="E395" s="86">
        <f>IFERROR(Layout!D377*SUM($D$12:$D$17), "")</f>
        <v>0</v>
      </c>
      <c r="F395" s="86" t="str">
        <f>IF(ISBLANK(Layout!E377),"",Layout!E377*$J$12/Stocks!$E$3*Layout!$D377)</f>
        <v/>
      </c>
      <c r="G395" s="86" t="str">
        <f>IF(ISBLANK(Layout!F377),"",Layout!F377*$J$12/Stocks!$E$4*Layout!$D377)</f>
        <v/>
      </c>
      <c r="H395" s="86" t="str">
        <f>IF(ISBLANK(Layout!G377),"",Layout!G377*$J$12/Stocks!$E$5*Layout!$D377)</f>
        <v/>
      </c>
      <c r="I395" s="86" t="str">
        <f>IF(ISBLANK(Layout!H377),"",Layout!H377*$J$12/Stocks!$E$4*Layout!$D377)</f>
        <v/>
      </c>
      <c r="J395" s="86" t="str">
        <f>IF(ISBLANK(Layout!I377),"",Layout!I377*$J$12/Stocks!$E$4*Layout!$D377)</f>
        <v/>
      </c>
      <c r="K395" s="86" t="str">
        <f>IF(ISBLANK(Layout!J377),"",Layout!J377*$J$12/Stocks!$E$4*Layout!$D377)</f>
        <v/>
      </c>
      <c r="L395" s="86" t="str">
        <f>IF(ISBLANK(Layout!K377),"",Layout!K377*$J$12/Stocks!$E$4*Layout!$D377)</f>
        <v/>
      </c>
      <c r="M395" s="86" t="str">
        <f>IF(ISBLANK(Layout!L377),"",Layout!L377*$J$12/Stocks!$E$4*Layout!$D377)</f>
        <v/>
      </c>
      <c r="N395" s="86" t="str">
        <f>IF(ISBLANK(Layout!M377),"",Layout!M377*$J$12/Stocks!$E$4*Layout!$D377)</f>
        <v/>
      </c>
      <c r="O395" s="86" t="str">
        <f>IF(ISBLANK(Layout!N377),"",Layout!N377*$J$12/Stocks!$E$4*Layout!$D377)</f>
        <v/>
      </c>
      <c r="P395" s="85">
        <f t="shared" si="12"/>
        <v>0</v>
      </c>
    </row>
    <row r="396" spans="1:16" x14ac:dyDescent="0.35">
      <c r="A396" s="103">
        <f t="shared" si="13"/>
        <v>376</v>
      </c>
      <c r="B396" s="102" t="str">
        <f>IF(ISBLANK(Layout!B378), "", Layout!B378)</f>
        <v/>
      </c>
      <c r="C396" s="101" t="str">
        <f>IF(ISBLANK(Layout!C378), "", Layout!C378)</f>
        <v/>
      </c>
      <c r="D396" s="100" t="str">
        <f>IF(Layout!D378 &gt;0, $J$12 - E396 - P396, "")</f>
        <v/>
      </c>
      <c r="E396" s="99">
        <f>IFERROR(Layout!D378*SUM($D$12:$D$17), "")</f>
        <v>0</v>
      </c>
      <c r="F396" s="98" t="str">
        <f>IF(ISBLANK(Layout!E378),"",Layout!E378*$J$12/Stocks!$E$3*Layout!$D378)</f>
        <v/>
      </c>
      <c r="G396" s="98" t="str">
        <f>IF(ISBLANK(Layout!F378),"",Layout!F378*$J$12/Stocks!$E$4*Layout!$D378)</f>
        <v/>
      </c>
      <c r="H396" s="98" t="str">
        <f>IF(ISBLANK(Layout!G378),"",Layout!G378*$J$12/Stocks!$E$5*Layout!$D378)</f>
        <v/>
      </c>
      <c r="I396" s="98" t="str">
        <f>IF(ISBLANK(Layout!H378),"",Layout!H378*$J$12/Stocks!$E$4*Layout!$D378)</f>
        <v/>
      </c>
      <c r="J396" s="98" t="str">
        <f>IF(ISBLANK(Layout!I378),"",Layout!I378*$J$12/Stocks!$E$4*Layout!$D378)</f>
        <v/>
      </c>
      <c r="K396" s="98" t="str">
        <f>IF(ISBLANK(Layout!J378),"",Layout!J378*$J$12/Stocks!$E$4*Layout!$D378)</f>
        <v/>
      </c>
      <c r="L396" s="98" t="str">
        <f>IF(ISBLANK(Layout!K378),"",Layout!K378*$J$12/Stocks!$E$4*Layout!$D378)</f>
        <v/>
      </c>
      <c r="M396" s="98" t="str">
        <f>IF(ISBLANK(Layout!L378),"",Layout!L378*$J$12/Stocks!$E$4*Layout!$D378)</f>
        <v/>
      </c>
      <c r="N396" s="98" t="str">
        <f>IF(ISBLANK(Layout!M378),"",Layout!M378*$J$12/Stocks!$E$4*Layout!$D378)</f>
        <v/>
      </c>
      <c r="O396" s="98" t="str">
        <f>IF(ISBLANK(Layout!N378),"",Layout!N378*$J$12/Stocks!$E$4*Layout!$D378)</f>
        <v/>
      </c>
      <c r="P396" s="97">
        <f t="shared" si="12"/>
        <v>0</v>
      </c>
    </row>
    <row r="397" spans="1:16" x14ac:dyDescent="0.35">
      <c r="A397" s="96">
        <f t="shared" si="13"/>
        <v>377</v>
      </c>
      <c r="B397" s="95" t="str">
        <f>IF(ISBLANK(Layout!B379), "", Layout!B379)</f>
        <v/>
      </c>
      <c r="C397" s="94" t="str">
        <f>IF(ISBLANK(Layout!C379), "", Layout!C379)</f>
        <v/>
      </c>
      <c r="D397" s="93" t="str">
        <f>IF(Layout!D379 &gt;0, $J$12 - E397 - P397, "")</f>
        <v/>
      </c>
      <c r="E397" s="92">
        <f>IFERROR(Layout!D379*SUM($D$12:$D$17), "")</f>
        <v>0</v>
      </c>
      <c r="F397" s="92" t="str">
        <f>IF(ISBLANK(Layout!E379),"",Layout!E379*$J$12/Stocks!$E$3*Layout!$D379)</f>
        <v/>
      </c>
      <c r="G397" s="92" t="str">
        <f>IF(ISBLANK(Layout!F379),"",Layout!F379*$J$12/Stocks!$E$4*Layout!$D379)</f>
        <v/>
      </c>
      <c r="H397" s="92" t="str">
        <f>IF(ISBLANK(Layout!G379),"",Layout!G379*$J$12/Stocks!$E$5*Layout!$D379)</f>
        <v/>
      </c>
      <c r="I397" s="92" t="str">
        <f>IF(ISBLANK(Layout!H379),"",Layout!H379*$J$12/Stocks!$E$4*Layout!$D379)</f>
        <v/>
      </c>
      <c r="J397" s="92" t="str">
        <f>IF(ISBLANK(Layout!I379),"",Layout!I379*$J$12/Stocks!$E$4*Layout!$D379)</f>
        <v/>
      </c>
      <c r="K397" s="92" t="str">
        <f>IF(ISBLANK(Layout!J379),"",Layout!J379*$J$12/Stocks!$E$4*Layout!$D379)</f>
        <v/>
      </c>
      <c r="L397" s="92" t="str">
        <f>IF(ISBLANK(Layout!K379),"",Layout!K379*$J$12/Stocks!$E$4*Layout!$D379)</f>
        <v/>
      </c>
      <c r="M397" s="92" t="str">
        <f>IF(ISBLANK(Layout!L379),"",Layout!L379*$J$12/Stocks!$E$4*Layout!$D379)</f>
        <v/>
      </c>
      <c r="N397" s="92" t="str">
        <f>IF(ISBLANK(Layout!M379),"",Layout!M379*$J$12/Stocks!$E$4*Layout!$D379)</f>
        <v/>
      </c>
      <c r="O397" s="92" t="str">
        <f>IF(ISBLANK(Layout!N379),"",Layout!N379*$J$12/Stocks!$E$4*Layout!$D379)</f>
        <v/>
      </c>
      <c r="P397" s="91">
        <f t="shared" si="12"/>
        <v>0</v>
      </c>
    </row>
    <row r="398" spans="1:16" x14ac:dyDescent="0.35">
      <c r="A398" s="96">
        <f t="shared" si="13"/>
        <v>378</v>
      </c>
      <c r="B398" s="95" t="str">
        <f>IF(ISBLANK(Layout!B380), "", Layout!B380)</f>
        <v/>
      </c>
      <c r="C398" s="94" t="str">
        <f>IF(ISBLANK(Layout!C380), "", Layout!C380)</f>
        <v/>
      </c>
      <c r="D398" s="93" t="str">
        <f>IF(Layout!D380 &gt;0, $J$12 - E398 - P398, "")</f>
        <v/>
      </c>
      <c r="E398" s="92">
        <f>IFERROR(Layout!D380*SUM($D$12:$D$17), "")</f>
        <v>0</v>
      </c>
      <c r="F398" s="92" t="str">
        <f>IF(ISBLANK(Layout!E380),"",Layout!E380*$J$12/Stocks!$E$3*Layout!$D380)</f>
        <v/>
      </c>
      <c r="G398" s="92" t="str">
        <f>IF(ISBLANK(Layout!F380),"",Layout!F380*$J$12/Stocks!$E$4*Layout!$D380)</f>
        <v/>
      </c>
      <c r="H398" s="92" t="str">
        <f>IF(ISBLANK(Layout!G380),"",Layout!G380*$J$12/Stocks!$E$5*Layout!$D380)</f>
        <v/>
      </c>
      <c r="I398" s="92" t="str">
        <f>IF(ISBLANK(Layout!H380),"",Layout!H380*$J$12/Stocks!$E$4*Layout!$D380)</f>
        <v/>
      </c>
      <c r="J398" s="92" t="str">
        <f>IF(ISBLANK(Layout!I380),"",Layout!I380*$J$12/Stocks!$E$4*Layout!$D380)</f>
        <v/>
      </c>
      <c r="K398" s="92" t="str">
        <f>IF(ISBLANK(Layout!J380),"",Layout!J380*$J$12/Stocks!$E$4*Layout!$D380)</f>
        <v/>
      </c>
      <c r="L398" s="92" t="str">
        <f>IF(ISBLANK(Layout!K380),"",Layout!K380*$J$12/Stocks!$E$4*Layout!$D380)</f>
        <v/>
      </c>
      <c r="M398" s="92" t="str">
        <f>IF(ISBLANK(Layout!L380),"",Layout!L380*$J$12/Stocks!$E$4*Layout!$D380)</f>
        <v/>
      </c>
      <c r="N398" s="92" t="str">
        <f>IF(ISBLANK(Layout!M380),"",Layout!M380*$J$12/Stocks!$E$4*Layout!$D380)</f>
        <v/>
      </c>
      <c r="O398" s="92" t="str">
        <f>IF(ISBLANK(Layout!N380),"",Layout!N380*$J$12/Stocks!$E$4*Layout!$D380)</f>
        <v/>
      </c>
      <c r="P398" s="91">
        <f t="shared" si="12"/>
        <v>0</v>
      </c>
    </row>
    <row r="399" spans="1:16" x14ac:dyDescent="0.35">
      <c r="A399" s="96">
        <f t="shared" si="13"/>
        <v>379</v>
      </c>
      <c r="B399" s="95" t="str">
        <f>IF(ISBLANK(Layout!B381), "", Layout!B381)</f>
        <v/>
      </c>
      <c r="C399" s="94" t="str">
        <f>IF(ISBLANK(Layout!C381), "", Layout!C381)</f>
        <v/>
      </c>
      <c r="D399" s="93" t="str">
        <f>IF(Layout!D381 &gt;0, $J$12 - E399 - P399, "")</f>
        <v/>
      </c>
      <c r="E399" s="92">
        <f>IFERROR(Layout!D381*SUM($D$12:$D$17), "")</f>
        <v>0</v>
      </c>
      <c r="F399" s="92" t="str">
        <f>IF(ISBLANK(Layout!E381),"",Layout!E381*$J$12/Stocks!$E$3*Layout!$D381)</f>
        <v/>
      </c>
      <c r="G399" s="92" t="str">
        <f>IF(ISBLANK(Layout!F381),"",Layout!F381*$J$12/Stocks!$E$4*Layout!$D381)</f>
        <v/>
      </c>
      <c r="H399" s="92" t="str">
        <f>IF(ISBLANK(Layout!G381),"",Layout!G381*$J$12/Stocks!$E$5*Layout!$D381)</f>
        <v/>
      </c>
      <c r="I399" s="92" t="str">
        <f>IF(ISBLANK(Layout!H381),"",Layout!H381*$J$12/Stocks!$E$4*Layout!$D381)</f>
        <v/>
      </c>
      <c r="J399" s="92" t="str">
        <f>IF(ISBLANK(Layout!I381),"",Layout!I381*$J$12/Stocks!$E$4*Layout!$D381)</f>
        <v/>
      </c>
      <c r="K399" s="92" t="str">
        <f>IF(ISBLANK(Layout!J381),"",Layout!J381*$J$12/Stocks!$E$4*Layout!$D381)</f>
        <v/>
      </c>
      <c r="L399" s="92" t="str">
        <f>IF(ISBLANK(Layout!K381),"",Layout!K381*$J$12/Stocks!$E$4*Layout!$D381)</f>
        <v/>
      </c>
      <c r="M399" s="92" t="str">
        <f>IF(ISBLANK(Layout!L381),"",Layout!L381*$J$12/Stocks!$E$4*Layout!$D381)</f>
        <v/>
      </c>
      <c r="N399" s="92" t="str">
        <f>IF(ISBLANK(Layout!M381),"",Layout!M381*$J$12/Stocks!$E$4*Layout!$D381)</f>
        <v/>
      </c>
      <c r="O399" s="92" t="str">
        <f>IF(ISBLANK(Layout!N381),"",Layout!N381*$J$12/Stocks!$E$4*Layout!$D381)</f>
        <v/>
      </c>
      <c r="P399" s="91">
        <f t="shared" si="12"/>
        <v>0</v>
      </c>
    </row>
    <row r="400" spans="1:16" x14ac:dyDescent="0.35">
      <c r="A400" s="96">
        <f t="shared" si="13"/>
        <v>380</v>
      </c>
      <c r="B400" s="95" t="str">
        <f>IF(ISBLANK(Layout!B382), "", Layout!B382)</f>
        <v/>
      </c>
      <c r="C400" s="94" t="str">
        <f>IF(ISBLANK(Layout!C382), "", Layout!C382)</f>
        <v/>
      </c>
      <c r="D400" s="93" t="str">
        <f>IF(Layout!D382 &gt;0, $J$12 - E400 - P400, "")</f>
        <v/>
      </c>
      <c r="E400" s="92">
        <f>IFERROR(Layout!D382*SUM($D$12:$D$17), "")</f>
        <v>0</v>
      </c>
      <c r="F400" s="92" t="str">
        <f>IF(ISBLANK(Layout!E382),"",Layout!E382*$J$12/Stocks!$E$3*Layout!$D382)</f>
        <v/>
      </c>
      <c r="G400" s="92" t="str">
        <f>IF(ISBLANK(Layout!F382),"",Layout!F382*$J$12/Stocks!$E$4*Layout!$D382)</f>
        <v/>
      </c>
      <c r="H400" s="92" t="str">
        <f>IF(ISBLANK(Layout!G382),"",Layout!G382*$J$12/Stocks!$E$5*Layout!$D382)</f>
        <v/>
      </c>
      <c r="I400" s="92" t="str">
        <f>IF(ISBLANK(Layout!H382),"",Layout!H382*$J$12/Stocks!$E$4*Layout!$D382)</f>
        <v/>
      </c>
      <c r="J400" s="92" t="str">
        <f>IF(ISBLANK(Layout!I382),"",Layout!I382*$J$12/Stocks!$E$4*Layout!$D382)</f>
        <v/>
      </c>
      <c r="K400" s="92" t="str">
        <f>IF(ISBLANK(Layout!J382),"",Layout!J382*$J$12/Stocks!$E$4*Layout!$D382)</f>
        <v/>
      </c>
      <c r="L400" s="92" t="str">
        <f>IF(ISBLANK(Layout!K382),"",Layout!K382*$J$12/Stocks!$E$4*Layout!$D382)</f>
        <v/>
      </c>
      <c r="M400" s="92" t="str">
        <f>IF(ISBLANK(Layout!L382),"",Layout!L382*$J$12/Stocks!$E$4*Layout!$D382)</f>
        <v/>
      </c>
      <c r="N400" s="92" t="str">
        <f>IF(ISBLANK(Layout!M382),"",Layout!M382*$J$12/Stocks!$E$4*Layout!$D382)</f>
        <v/>
      </c>
      <c r="O400" s="92" t="str">
        <f>IF(ISBLANK(Layout!N382),"",Layout!N382*$J$12/Stocks!$E$4*Layout!$D382)</f>
        <v/>
      </c>
      <c r="P400" s="91">
        <f t="shared" si="12"/>
        <v>0</v>
      </c>
    </row>
    <row r="401" spans="1:16" x14ac:dyDescent="0.35">
      <c r="A401" s="96">
        <f t="shared" si="13"/>
        <v>381</v>
      </c>
      <c r="B401" s="95" t="str">
        <f>IF(ISBLANK(Layout!B383), "", Layout!B383)</f>
        <v/>
      </c>
      <c r="C401" s="94" t="str">
        <f>IF(ISBLANK(Layout!C383), "", Layout!C383)</f>
        <v/>
      </c>
      <c r="D401" s="93" t="str">
        <f>IF(Layout!D383 &gt;0, $J$12 - E401 - P401, "")</f>
        <v/>
      </c>
      <c r="E401" s="92">
        <f>IFERROR(Layout!D383*SUM($D$12:$D$17), "")</f>
        <v>0</v>
      </c>
      <c r="F401" s="92" t="str">
        <f>IF(ISBLANK(Layout!E383),"",Layout!E383*$J$12/Stocks!$E$3*Layout!$D383)</f>
        <v/>
      </c>
      <c r="G401" s="92" t="str">
        <f>IF(ISBLANK(Layout!F383),"",Layout!F383*$J$12/Stocks!$E$4*Layout!$D383)</f>
        <v/>
      </c>
      <c r="H401" s="92" t="str">
        <f>IF(ISBLANK(Layout!G383),"",Layout!G383*$J$12/Stocks!$E$5*Layout!$D383)</f>
        <v/>
      </c>
      <c r="I401" s="92" t="str">
        <f>IF(ISBLANK(Layout!H383),"",Layout!H383*$J$12/Stocks!$E$4*Layout!$D383)</f>
        <v/>
      </c>
      <c r="J401" s="92" t="str">
        <f>IF(ISBLANK(Layout!I383),"",Layout!I383*$J$12/Stocks!$E$4*Layout!$D383)</f>
        <v/>
      </c>
      <c r="K401" s="92" t="str">
        <f>IF(ISBLANK(Layout!J383),"",Layout!J383*$J$12/Stocks!$E$4*Layout!$D383)</f>
        <v/>
      </c>
      <c r="L401" s="92" t="str">
        <f>IF(ISBLANK(Layout!K383),"",Layout!K383*$J$12/Stocks!$E$4*Layout!$D383)</f>
        <v/>
      </c>
      <c r="M401" s="92" t="str">
        <f>IF(ISBLANK(Layout!L383),"",Layout!L383*$J$12/Stocks!$E$4*Layout!$D383)</f>
        <v/>
      </c>
      <c r="N401" s="92" t="str">
        <f>IF(ISBLANK(Layout!M383),"",Layout!M383*$J$12/Stocks!$E$4*Layout!$D383)</f>
        <v/>
      </c>
      <c r="O401" s="92" t="str">
        <f>IF(ISBLANK(Layout!N383),"",Layout!N383*$J$12/Stocks!$E$4*Layout!$D383)</f>
        <v/>
      </c>
      <c r="P401" s="91">
        <f t="shared" si="12"/>
        <v>0</v>
      </c>
    </row>
    <row r="402" spans="1:16" x14ac:dyDescent="0.35">
      <c r="A402" s="96">
        <f t="shared" si="13"/>
        <v>382</v>
      </c>
      <c r="B402" s="95" t="str">
        <f>IF(ISBLANK(Layout!B384), "", Layout!B384)</f>
        <v/>
      </c>
      <c r="C402" s="94" t="str">
        <f>IF(ISBLANK(Layout!C384), "", Layout!C384)</f>
        <v/>
      </c>
      <c r="D402" s="93" t="str">
        <f>IF(Layout!D384 &gt;0, $J$12 - E402 - P402, "")</f>
        <v/>
      </c>
      <c r="E402" s="92">
        <f>IFERROR(Layout!D384*SUM($D$12:$D$17), "")</f>
        <v>0</v>
      </c>
      <c r="F402" s="92" t="str">
        <f>IF(ISBLANK(Layout!E384),"",Layout!E384*$J$12/Stocks!$E$3*Layout!$D384)</f>
        <v/>
      </c>
      <c r="G402" s="92" t="str">
        <f>IF(ISBLANK(Layout!F384),"",Layout!F384*$J$12/Stocks!$E$4*Layout!$D384)</f>
        <v/>
      </c>
      <c r="H402" s="92" t="str">
        <f>IF(ISBLANK(Layout!G384),"",Layout!G384*$J$12/Stocks!$E$5*Layout!$D384)</f>
        <v/>
      </c>
      <c r="I402" s="92" t="str">
        <f>IF(ISBLANK(Layout!H384),"",Layout!H384*$J$12/Stocks!$E$4*Layout!$D384)</f>
        <v/>
      </c>
      <c r="J402" s="92" t="str">
        <f>IF(ISBLANK(Layout!I384),"",Layout!I384*$J$12/Stocks!$E$4*Layout!$D384)</f>
        <v/>
      </c>
      <c r="K402" s="92" t="str">
        <f>IF(ISBLANK(Layout!J384),"",Layout!J384*$J$12/Stocks!$E$4*Layout!$D384)</f>
        <v/>
      </c>
      <c r="L402" s="92" t="str">
        <f>IF(ISBLANK(Layout!K384),"",Layout!K384*$J$12/Stocks!$E$4*Layout!$D384)</f>
        <v/>
      </c>
      <c r="M402" s="92" t="str">
        <f>IF(ISBLANK(Layout!L384),"",Layout!L384*$J$12/Stocks!$E$4*Layout!$D384)</f>
        <v/>
      </c>
      <c r="N402" s="92" t="str">
        <f>IF(ISBLANK(Layout!M384),"",Layout!M384*$J$12/Stocks!$E$4*Layout!$D384)</f>
        <v/>
      </c>
      <c r="O402" s="92" t="str">
        <f>IF(ISBLANK(Layout!N384),"",Layout!N384*$J$12/Stocks!$E$4*Layout!$D384)</f>
        <v/>
      </c>
      <c r="P402" s="91">
        <f t="shared" si="12"/>
        <v>0</v>
      </c>
    </row>
    <row r="403" spans="1:16" x14ac:dyDescent="0.35">
      <c r="A403" s="90">
        <f t="shared" si="13"/>
        <v>383</v>
      </c>
      <c r="B403" s="89" t="str">
        <f>IF(ISBLANK(Layout!B385), "", Layout!B385)</f>
        <v/>
      </c>
      <c r="C403" s="88" t="str">
        <f>IF(ISBLANK(Layout!C385), "", Layout!C385)</f>
        <v/>
      </c>
      <c r="D403" s="87" t="str">
        <f>IF(Layout!D385 &gt;0, $J$12 - E403 - P403, "")</f>
        <v/>
      </c>
      <c r="E403" s="86">
        <f>IFERROR(Layout!D385*SUM($D$12:$D$17), "")</f>
        <v>0</v>
      </c>
      <c r="F403" s="86" t="str">
        <f>IF(ISBLANK(Layout!E385),"",Layout!E385*$J$12/Stocks!$E$3*Layout!$D385)</f>
        <v/>
      </c>
      <c r="G403" s="86" t="str">
        <f>IF(ISBLANK(Layout!F385),"",Layout!F385*$J$12/Stocks!$E$4*Layout!$D385)</f>
        <v/>
      </c>
      <c r="H403" s="86" t="str">
        <f>IF(ISBLANK(Layout!G385),"",Layout!G385*$J$12/Stocks!$E$5*Layout!$D385)</f>
        <v/>
      </c>
      <c r="I403" s="86" t="str">
        <f>IF(ISBLANK(Layout!H385),"",Layout!H385*$J$12/Stocks!$E$4*Layout!$D385)</f>
        <v/>
      </c>
      <c r="J403" s="86" t="str">
        <f>IF(ISBLANK(Layout!I385),"",Layout!I385*$J$12/Stocks!$E$4*Layout!$D385)</f>
        <v/>
      </c>
      <c r="K403" s="86" t="str">
        <f>IF(ISBLANK(Layout!J385),"",Layout!J385*$J$12/Stocks!$E$4*Layout!$D385)</f>
        <v/>
      </c>
      <c r="L403" s="86" t="str">
        <f>IF(ISBLANK(Layout!K385),"",Layout!K385*$J$12/Stocks!$E$4*Layout!$D385)</f>
        <v/>
      </c>
      <c r="M403" s="86" t="str">
        <f>IF(ISBLANK(Layout!L385),"",Layout!L385*$J$12/Stocks!$E$4*Layout!$D385)</f>
        <v/>
      </c>
      <c r="N403" s="86" t="str">
        <f>IF(ISBLANK(Layout!M385),"",Layout!M385*$J$12/Stocks!$E$4*Layout!$D385)</f>
        <v/>
      </c>
      <c r="O403" s="86" t="str">
        <f>IF(ISBLANK(Layout!N385),"",Layout!N385*$J$12/Stocks!$E$4*Layout!$D385)</f>
        <v/>
      </c>
      <c r="P403" s="85">
        <f t="shared" si="12"/>
        <v>0</v>
      </c>
    </row>
  </sheetData>
  <sheetProtection selectLockedCells="1"/>
  <dataConsolidate/>
  <mergeCells count="1">
    <mergeCell ref="I10:K10"/>
  </mergeCells>
  <conditionalFormatting sqref="E12:E17">
    <cfRule type="cellIs" dxfId="50" priority="74" operator="equal">
      <formula>0</formula>
    </cfRule>
    <cfRule type="cellIs" dxfId="49" priority="75" operator="lessThan">
      <formula>0.5</formula>
    </cfRule>
  </conditionalFormatting>
  <conditionalFormatting sqref="E12:E17">
    <cfRule type="expression" dxfId="48" priority="73">
      <formula>(MM_sum/_xlnm.Extract &gt; 85.5)</formula>
    </cfRule>
  </conditionalFormatting>
  <conditionalFormatting sqref="D37:E38 D45:E46 D53:E54 D61:E62 D69:E70 D77:E78 D85:E86 D93:E94 D101:E102 D109:E110 D117:E118 D125:E126 D133:E134 D141:E142 D149:E150 D157:E158 D165:E166 D173:E174 D181:E182 D189:E190 D197:E198 D205:E206 D213:E214 D221:E222 D229:E230 D237:E238 D245:E246 D253:E254 D261:E262 D269:E270 D277:E278 D285:E286 D293:E294 D301:E302 D309:E310 D317:E318 D325:E326 D333:E334 D341:E342 D349:E350 D357:E358 D365:E366 D373:E374 D381:E382 D389:E390 D397:E398 P37:P38 P45:P46 P53:P54 P61:P62 P69:P70 P77:P78 P85:P86 P93:P94 P101:P102 P109:P110 P117:P118 P125:P126 P133:P134 P141:P142 P149:P150 P157:P158 P165:P166 P173:P174 P181:P182 P189:P190 P197:P198 P205:P206 P213:P214 P221:P222 P229:P230 P237:P238 P245:P246 P253:P254 P261:P262 P269:P270 P277:P278 P285:P286 P293:P294 P301:P302 P309:P310 P317:P318 P325:P326 P333:P334 P341:P342 P349:P350 P357:P358 P365:P366 P373:P374 P381:P382 P389:P390 P397:P398">
    <cfRule type="cellIs" dxfId="47" priority="57" operator="equal">
      <formula>0</formula>
    </cfRule>
    <cfRule type="cellIs" dxfId="46" priority="58" operator="lessThan">
      <formula>0.5</formula>
    </cfRule>
  </conditionalFormatting>
  <conditionalFormatting sqref="P36 P44 P52 P60 P68 P76 P84 P92 P100 P108 P116 P124 P132 P140 P148 P156 P164 P172 P180 P188 P196 P204 P212 P220 P228 P236 P244 P252 P260 P268 P276 P284 P292 P300 P308 P316 P324 P332 P340 P348 P356 P364 P372 P380 P388 P396 D36:E36 D44:E44 D52:E52 D60:E60 D68:E68 D76:E76 D84:E84 D92:E92 D100:E100 D108:E108 D116:E116 D124:E124 D132:E132 D140:E140 D148:E148 D156:E156 D164:E164 D172:E172 D180:E180 D188:E188 D196:E196 D204:E204 D212:E212 D220:E220 D228:E228 D236:E236 D244:E244 D252:E252 D260:E260 D268:E268 D276:E276 D284:E284 D292:E292 D300:E300 D308:E308 D316:E316 D324:E324 D332:E332 D340:E340 D348:E348 D356:E356 D364:E364 D372:E372 D380:E380 D388:E388 D396:E396 D40:E41 D48:E49 D56:E57 D64:E65 D72:E73 D80:E81 D88:E89 D96:E97 D104:E105 D112:E113 D120:E121 D128:E129 D136:E137 D144:E145 D152:E153 D160:E161 D168:E169 D176:E177 D184:E185 D192:E193 D200:E201 D208:E209 D216:E217 D224:E225 D232:E233 D240:E241 D248:E249 D256:E257 D264:E265 D272:E273 D280:E281 D288:E289 D296:E297 D304:E305 D312:E313 D320:E321 D328:E329 D336:E337 D344:E345 D352:E353 D360:E361 D368:E369 D376:E377 D384:E385 D392:E393 D400:E401 P40:P41 P48:P49 P56:P57 P64:P65 P72:P73 P80:P81 P88:P89 P96:P97 P104:P105 P112:P113 P120:P121 P128:P129 P136:P137 P144:P145 P152:P153 P160:P161 P168:P169 P176:P177 P184:P185 P192:P193 P200:P201 P208:P209 P216:P217 P224:P225 P232:P233 P240:P241 P248:P249 P256:P257 P264:P265 P272:P273 P280:P281 P288:P289 P296:P297 P304:P305 P312:P313 P320:P321 P328:P329 P336:P337 P344:P345 P352:P353 P360:P361 P368:P369 P376:P377 P384:P385 P392:P393 P400:P401">
    <cfRule type="cellIs" dxfId="45" priority="67" operator="equal">
      <formula>0</formula>
    </cfRule>
    <cfRule type="cellIs" dxfId="44" priority="68" operator="lessThan">
      <formula>0.5</formula>
    </cfRule>
  </conditionalFormatting>
  <conditionalFormatting sqref="F36:O36 F44:O44 F52:O52 F60:O60 F68:O68 F76:O76 F84:O84 F92:O92 F100:O100 F108:O108 F116:O116 F124:O124 F132:O132 F140:O140 F148:O148 F156:O156 F164:O164 F172:O172 F180:O180 F188:O188 F196:O196 F204:O204 F212:O212 F220:O220 F228:O228 F236:O236 F244:O244 F252:O252 F260:O260 F268:O268 F276:O276 F284:O284 F292:O292 F300:O300 F308:O308 F316:O316 F324:O324 F332:O332 F340:O340 F348:O348 F356:O356 F364:O364 F372:O372 F380:O380 F388:O388 F396:O396">
    <cfRule type="cellIs" dxfId="43" priority="65" operator="lessThan">
      <formula>0.5</formula>
    </cfRule>
    <cfRule type="cellIs" dxfId="42" priority="66" operator="equal">
      <formula>0</formula>
    </cfRule>
  </conditionalFormatting>
  <conditionalFormatting sqref="F40:O41 F48:O49 F56:O57 F64:O65 F72:O73 F80:O81 F88:O89 F96:O97 F104:O105 F112:O113 F120:O121 F128:O129 F136:O137 F144:O145 F152:O153 F160:O161 F168:O169 F176:O177 F184:O185 F192:O193 F200:O201 F208:O209 F216:O217 F224:O225 F232:O233 F240:O241 F248:O249 F256:O257 F264:O265 F272:O273 F280:O281 F288:O289 F296:O297 F304:O305 F312:O313 F320:O321 F328:O329 F336:O337 F344:O345 F352:O353 F360:O361 F368:O369 F376:O377 F384:O385 F392:O393 F400:O401">
    <cfRule type="cellIs" dxfId="41" priority="63" operator="equal">
      <formula>0</formula>
    </cfRule>
    <cfRule type="cellIs" dxfId="40" priority="64" operator="lessThan">
      <formula>0.5</formula>
    </cfRule>
  </conditionalFormatting>
  <conditionalFormatting sqref="D39:E39 D47:E47 D55:E55 D63:E63 D71:E71 D79:E79 D87:E87 D95:E95 D103:E103 D111:E111 D119:E119 D127:E127 D135:E135 D143:E143 D151:E151 D159:E159 D167:E167 D175:E175 D183:E183 D191:E191 D199:E199 D207:E207 D215:E215 D223:E223 D231:E231 D239:E239 D247:E247 D255:E255 D263:E263 D271:E271 D279:E279 D287:E287 D295:E295 D303:E303 D311:E311 D319:E319 D327:E327 D335:E335 D343:E343 D351:E351 D359:E359 D367:E367 D375:E375 D383:E383 D391:E391 D399:E399 P39 P47 P55 P63 P71 P79 P87 P95 P103 P111 P119 P127 P135 P143 P151 P159 P167 P175 P183 P191 P199 P207 P215 P223 P231 P239 P247 P255 P263 P271 P279 P287 P295 P303 P311 P319 P327 P335 P343 P351 P359 P367 P375 P383 P391 P399">
    <cfRule type="cellIs" dxfId="39" priority="61" operator="equal">
      <formula>0</formula>
    </cfRule>
    <cfRule type="cellIs" dxfId="38" priority="62" operator="lessThan">
      <formula>0.5</formula>
    </cfRule>
  </conditionalFormatting>
  <conditionalFormatting sqref="F39:O39 F47:O47 F55:O55 F63:O63 F71:O71 F79:O79 F87:O87 F95:O95 F103:O103 F111:O111 F119:O119 F127:O127 F135:O135 F143:O143 F151:O151 F159:O159 F167:O167 F175:O175 F183:O183 F191:O191 F199:O199 F207:O207 F215:O215 F223:O223 F231:O231 F239:O239 F247:O247 F255:O255 F263:O263 F271:O271 F279:O279 F287:O287 F295:O295 F303:O303 F311:O311 F319:O319 F327:O327 F335:O335 F343:O343 F351:O351 F359:O359 F367:O367 F375:O375 F383:O383 F391:O391 F399:O399">
    <cfRule type="cellIs" dxfId="37" priority="59" operator="equal">
      <formula>0</formula>
    </cfRule>
    <cfRule type="cellIs" dxfId="36" priority="60" operator="lessThan">
      <formula>0.5</formula>
    </cfRule>
  </conditionalFormatting>
  <conditionalFormatting sqref="F37:O38 F45:O46 F53:O54 F61:O62 F69:O70 F77:O78 F85:O86 F93:O94 F101:O102 F109:O110 F117:O118 F125:O126 F133:O134 F141:O142 F149:O150 F157:O158 F165:O166 F173:O174 F181:O182 F189:O190 F197:O198 F205:O206 F213:O214 F221:O222 F229:O230 F237:O238 F245:O246 F253:O254 F261:O262 F269:O270 F277:O278 F285:O286 F293:O294 F301:O302 F309:O310 F317:O318 F325:O326 F333:O334 F341:O342 F349:O350 F357:O358 F365:O366 F373:O374 F381:O382 F389:O390 F397:O398">
    <cfRule type="cellIs" dxfId="35" priority="55" operator="equal">
      <formula>0</formula>
    </cfRule>
    <cfRule type="cellIs" dxfId="34" priority="56" operator="lessThan">
      <formula>0.5</formula>
    </cfRule>
  </conditionalFormatting>
  <conditionalFormatting sqref="P42:P43 P50:P51 P58:P59 P66:P67 P74:P75 P82:P83 P90:P91 P98:P99 P106:P107 P114:P115 P122:P123 P130:P131 P138:P139 P146:P147 P154:P155 P162:P163 P170:P171 P178:P179 P186:P187 P194:P195 P202:P203 P210:P211 P218:P219 P226:P227 P234:P235 P242:P243 P250:P251 P258:P259 P266:P267 P274:P275 P282:P283 P290:P291 P298:P299 P306:P307 P314:P315 P322:P323 P330:P331 P338:P339 P346:P347 P354:P355 P362:P363 P370:P371 P378:P379 P386:P387 P394:P395 P402:P403 D42:E43 D50:E51 D58:E59 D66:E67 D74:E75 D82:E83 D90:E91 D98:E99 D106:E107 D114:E115 D122:E123 D130:E131 D138:E139 D146:E147 D154:E155 D162:E163 D170:E171 D178:E179 D186:E187 D194:E195 D202:E203 D210:E211 D218:E219 D226:E227 D234:E235 D242:E243 D250:E251 D258:E259 D266:E267 D274:E275 D282:E283 D290:E291 D298:E299 D306:E307 D314:E315 D322:E323 D330:E331 D338:E339 D346:E347 D354:E355 D362:E363 D370:E371 D378:E379 D386:E387 D394:E395 D402:E403">
    <cfRule type="cellIs" dxfId="33" priority="53" operator="equal">
      <formula>0</formula>
    </cfRule>
    <cfRule type="cellIs" dxfId="32" priority="54" operator="lessThan">
      <formula>0.5</formula>
    </cfRule>
  </conditionalFormatting>
  <conditionalFormatting sqref="F42:O43 F50:O51 F58:O59 F66:O67 F74:O75 F82:O83 F90:O91 F98:O99 F106:O107 F114:O115 F122:O123 F130:O131 F138:O139 F146:O147 F154:O155 F162:O163 F170:O171 F178:O179 F186:O187 F194:O195 F202:O203 F210:O211 F218:O219 F226:O227 F234:O235 F242:O243 F250:O251 F258:O259 F266:O267 F274:O275 F282:O283 F290:O291 F298:O299 F306:O307 F314:O315 F322:O323 F330:O331 F338:O339 F346:O347 F354:O355 F362:O363 F370:O371 F378:O379 F386:O387 F394:O395 F402:O403">
    <cfRule type="cellIs" dxfId="31" priority="51" operator="equal">
      <formula>0</formula>
    </cfRule>
    <cfRule type="cellIs" dxfId="30" priority="52" operator="lessThan">
      <formula>0.5</formula>
    </cfRule>
  </conditionalFormatting>
  <conditionalFormatting sqref="P28 E28 D32:E33 P32:P33">
    <cfRule type="cellIs" dxfId="29" priority="49" operator="equal">
      <formula>0</formula>
    </cfRule>
    <cfRule type="cellIs" dxfId="28" priority="50" operator="lessThan">
      <formula>0.5</formula>
    </cfRule>
  </conditionalFormatting>
  <conditionalFormatting sqref="H28:O28">
    <cfRule type="cellIs" dxfId="27" priority="47" operator="lessThan">
      <formula>0.5</formula>
    </cfRule>
    <cfRule type="cellIs" dxfId="26" priority="48" operator="equal">
      <formula>0</formula>
    </cfRule>
  </conditionalFormatting>
  <conditionalFormatting sqref="F32:O33">
    <cfRule type="cellIs" dxfId="25" priority="45" operator="equal">
      <formula>0</formula>
    </cfRule>
    <cfRule type="cellIs" dxfId="24" priority="46" operator="lessThan">
      <formula>0.5</formula>
    </cfRule>
  </conditionalFormatting>
  <conditionalFormatting sqref="E31 P31">
    <cfRule type="cellIs" dxfId="23" priority="43" operator="equal">
      <formula>0</formula>
    </cfRule>
    <cfRule type="cellIs" dxfId="22" priority="44" operator="lessThan">
      <formula>0.5</formula>
    </cfRule>
  </conditionalFormatting>
  <conditionalFormatting sqref="F31:O31">
    <cfRule type="cellIs" dxfId="21" priority="41" operator="equal">
      <formula>0</formula>
    </cfRule>
    <cfRule type="cellIs" dxfId="20" priority="42" operator="lessThan">
      <formula>0.5</formula>
    </cfRule>
  </conditionalFormatting>
  <conditionalFormatting sqref="D29:E30 P29:P30 D31">
    <cfRule type="cellIs" dxfId="19" priority="39" operator="equal">
      <formula>0</formula>
    </cfRule>
    <cfRule type="cellIs" dxfId="18" priority="40" operator="lessThan">
      <formula>0.5</formula>
    </cfRule>
  </conditionalFormatting>
  <conditionalFormatting sqref="F29:O30">
    <cfRule type="cellIs" dxfId="17" priority="37" operator="equal">
      <formula>0</formula>
    </cfRule>
    <cfRule type="cellIs" dxfId="16" priority="38" operator="lessThan">
      <formula>0.5</formula>
    </cfRule>
  </conditionalFormatting>
  <conditionalFormatting sqref="P34:P35 D34:E35">
    <cfRule type="cellIs" dxfId="15" priority="35" operator="equal">
      <formula>0</formula>
    </cfRule>
    <cfRule type="cellIs" dxfId="14" priority="36" operator="lessThan">
      <formula>0.5</formula>
    </cfRule>
  </conditionalFormatting>
  <conditionalFormatting sqref="F34:O35">
    <cfRule type="cellIs" dxfId="13" priority="33" operator="equal">
      <formula>0</formula>
    </cfRule>
    <cfRule type="cellIs" dxfId="12" priority="34" operator="lessThan">
      <formula>0.5</formula>
    </cfRule>
  </conditionalFormatting>
  <conditionalFormatting sqref="D28">
    <cfRule type="cellIs" dxfId="11" priority="25" operator="lessThan">
      <formula>0.5</formula>
    </cfRule>
    <cfRule type="cellIs" dxfId="10" priority="26" operator="equal">
      <formula>0</formula>
    </cfRule>
  </conditionalFormatting>
  <conditionalFormatting sqref="F28">
    <cfRule type="cellIs" dxfId="9" priority="23" operator="lessThan">
      <formula>0.5</formula>
    </cfRule>
    <cfRule type="cellIs" dxfId="8" priority="24" operator="equal">
      <formula>0</formula>
    </cfRule>
  </conditionalFormatting>
  <conditionalFormatting sqref="G28">
    <cfRule type="cellIs" dxfId="7" priority="17" operator="lessThan">
      <formula>0.5</formula>
    </cfRule>
    <cfRule type="cellIs" dxfId="6" priority="18" operator="equal">
      <formula>0</formula>
    </cfRule>
  </conditionalFormatting>
  <conditionalFormatting sqref="F21:O22">
    <cfRule type="cellIs" dxfId="5" priority="3" operator="lessThan">
      <formula>0.5</formula>
    </cfRule>
    <cfRule type="cellIs" dxfId="4" priority="4" operator="equal">
      <formula>0</formula>
    </cfRule>
  </conditionalFormatting>
  <conditionalFormatting sqref="F23:O27">
    <cfRule type="cellIs" dxfId="3" priority="1" operator="equal">
      <formula>0</formula>
    </cfRule>
    <cfRule type="cellIs" dxfId="2" priority="2" operator="lessThan">
      <formula>0.5</formula>
    </cfRule>
  </conditionalFormatting>
  <conditionalFormatting sqref="P21:P27 D21:E27">
    <cfRule type="cellIs" dxfId="1" priority="5" operator="equal">
      <formula>0</formula>
    </cfRule>
    <cfRule type="cellIs" dxfId="0" priority="6" operator="lessThan">
      <formula>0.5</formula>
    </cfRule>
  </conditionalFormatting>
  <dataValidations disablePrompts="1" count="1">
    <dataValidation type="custom" allowBlank="1" showInputMessage="1" showErrorMessage="1" sqref="B18 A1:A5">
      <formula1>""""""</formula1>
    </dataValidation>
  </dataValidations>
  <pageMargins left="0.7" right="0.7" top="0.75" bottom="0.75" header="0.3" footer="0.3"/>
  <pageSetup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8"/>
  <sheetViews>
    <sheetView workbookViewId="0">
      <selection activeCell="T12" sqref="T12"/>
    </sheetView>
  </sheetViews>
  <sheetFormatPr defaultRowHeight="14.5" x14ac:dyDescent="0.35"/>
  <cols>
    <col min="1" max="16384" width="8.7265625" style="148"/>
  </cols>
  <sheetData>
    <row r="1" spans="1:10" x14ac:dyDescent="0.35">
      <c r="A1" s="148" t="s">
        <v>128</v>
      </c>
      <c r="B1" s="148" t="s">
        <v>186</v>
      </c>
      <c r="C1" s="148" t="s">
        <v>187</v>
      </c>
      <c r="D1" s="148" t="s">
        <v>194</v>
      </c>
      <c r="E1" s="148" t="s">
        <v>188</v>
      </c>
      <c r="F1" s="148" t="s">
        <v>195</v>
      </c>
      <c r="G1" s="148" t="s">
        <v>196</v>
      </c>
      <c r="H1" s="148" t="s">
        <v>189</v>
      </c>
      <c r="I1" s="148" t="s">
        <v>191</v>
      </c>
      <c r="J1" s="148" t="s">
        <v>193</v>
      </c>
    </row>
    <row r="2" spans="1:10" x14ac:dyDescent="0.35">
      <c r="A2" s="148">
        <v>1.6666666666666601E-3</v>
      </c>
      <c r="B2" s="148">
        <v>37</v>
      </c>
      <c r="C2" s="148" t="s">
        <v>80</v>
      </c>
      <c r="D2" s="148">
        <v>66</v>
      </c>
      <c r="E2" s="148" t="s">
        <v>190</v>
      </c>
      <c r="F2" s="148">
        <v>0</v>
      </c>
      <c r="G2" s="148">
        <v>0</v>
      </c>
      <c r="H2" s="148">
        <v>0</v>
      </c>
      <c r="I2" s="148" t="s">
        <v>192</v>
      </c>
      <c r="J2" s="148" t="s">
        <v>75</v>
      </c>
    </row>
    <row r="3" spans="1:10" x14ac:dyDescent="0.35">
      <c r="A3" s="148">
        <v>5.1666666666666597E-2</v>
      </c>
      <c r="B3" s="148">
        <v>37</v>
      </c>
      <c r="C3" s="148" t="s">
        <v>80</v>
      </c>
      <c r="D3" s="148">
        <v>111</v>
      </c>
      <c r="E3" s="148" t="s">
        <v>190</v>
      </c>
      <c r="F3" s="148">
        <v>0</v>
      </c>
      <c r="G3" s="148">
        <v>0</v>
      </c>
      <c r="H3" s="148">
        <v>0</v>
      </c>
      <c r="I3" s="148" t="s">
        <v>192</v>
      </c>
      <c r="J3" s="148" t="s">
        <v>75</v>
      </c>
    </row>
    <row r="4" spans="1:10" x14ac:dyDescent="0.35">
      <c r="A4" s="148">
        <v>0.101666666666666</v>
      </c>
      <c r="B4" s="148">
        <v>37</v>
      </c>
      <c r="C4" s="148" t="s">
        <v>80</v>
      </c>
      <c r="D4" s="148">
        <v>227</v>
      </c>
      <c r="E4" s="148" t="s">
        <v>190</v>
      </c>
      <c r="F4" s="148">
        <v>0</v>
      </c>
      <c r="G4" s="148">
        <v>0</v>
      </c>
      <c r="H4" s="148">
        <v>0</v>
      </c>
      <c r="I4" s="148" t="s">
        <v>192</v>
      </c>
      <c r="J4" s="148" t="s">
        <v>75</v>
      </c>
    </row>
    <row r="5" spans="1:10" x14ac:dyDescent="0.35">
      <c r="A5" s="148">
        <v>0.15166666666666601</v>
      </c>
      <c r="B5" s="148">
        <v>37</v>
      </c>
      <c r="C5" s="148" t="s">
        <v>80</v>
      </c>
      <c r="D5" s="148">
        <v>191</v>
      </c>
      <c r="E5" s="148" t="s">
        <v>190</v>
      </c>
      <c r="F5" s="148">
        <v>0</v>
      </c>
      <c r="G5" s="148">
        <v>0</v>
      </c>
      <c r="H5" s="148">
        <v>0</v>
      </c>
      <c r="I5" s="148" t="s">
        <v>192</v>
      </c>
      <c r="J5" s="148" t="s">
        <v>75</v>
      </c>
    </row>
    <row r="6" spans="1:10" x14ac:dyDescent="0.35">
      <c r="A6" s="148">
        <v>0.20166666666666599</v>
      </c>
      <c r="B6" s="148">
        <v>37</v>
      </c>
      <c r="C6" s="148" t="s">
        <v>80</v>
      </c>
      <c r="D6" s="148">
        <v>146</v>
      </c>
      <c r="E6" s="148" t="s">
        <v>190</v>
      </c>
      <c r="F6" s="148">
        <v>0</v>
      </c>
      <c r="G6" s="148">
        <v>0</v>
      </c>
      <c r="H6" s="148">
        <v>0</v>
      </c>
      <c r="I6" s="148" t="s">
        <v>192</v>
      </c>
      <c r="J6" s="148" t="s">
        <v>75</v>
      </c>
    </row>
    <row r="7" spans="1:10" x14ac:dyDescent="0.35">
      <c r="A7" s="148">
        <v>0.25166666666666598</v>
      </c>
      <c r="B7" s="148">
        <v>37</v>
      </c>
      <c r="C7" s="148" t="s">
        <v>80</v>
      </c>
      <c r="D7" s="148">
        <v>139</v>
      </c>
      <c r="E7" s="148" t="s">
        <v>190</v>
      </c>
      <c r="F7" s="148">
        <v>0</v>
      </c>
      <c r="G7" s="148">
        <v>0</v>
      </c>
      <c r="H7" s="148">
        <v>0</v>
      </c>
      <c r="I7" s="148" t="s">
        <v>192</v>
      </c>
      <c r="J7" s="148" t="s">
        <v>75</v>
      </c>
    </row>
    <row r="8" spans="1:10" x14ac:dyDescent="0.35">
      <c r="A8" s="148">
        <v>0.30166666666666597</v>
      </c>
      <c r="B8" s="148">
        <v>37</v>
      </c>
      <c r="C8" s="148" t="s">
        <v>80</v>
      </c>
      <c r="D8" s="148">
        <v>115</v>
      </c>
      <c r="E8" s="148" t="s">
        <v>190</v>
      </c>
      <c r="F8" s="148">
        <v>0</v>
      </c>
      <c r="G8" s="148">
        <v>0</v>
      </c>
      <c r="H8" s="148">
        <v>0</v>
      </c>
      <c r="I8" s="148" t="s">
        <v>192</v>
      </c>
      <c r="J8" s="148" t="s">
        <v>75</v>
      </c>
    </row>
    <row r="9" spans="1:10" x14ac:dyDescent="0.35">
      <c r="A9" s="148">
        <v>0.35166666666666602</v>
      </c>
      <c r="B9" s="148">
        <v>37</v>
      </c>
      <c r="C9" s="148" t="s">
        <v>80</v>
      </c>
      <c r="D9" s="148">
        <v>233</v>
      </c>
      <c r="E9" s="148" t="s">
        <v>190</v>
      </c>
      <c r="F9" s="148">
        <v>0</v>
      </c>
      <c r="G9" s="148">
        <v>0</v>
      </c>
      <c r="H9" s="148">
        <v>0</v>
      </c>
      <c r="I9" s="148" t="s">
        <v>192</v>
      </c>
      <c r="J9" s="148" t="s">
        <v>75</v>
      </c>
    </row>
    <row r="10" spans="1:10" x14ac:dyDescent="0.35">
      <c r="A10" s="148">
        <v>0.40166666666666601</v>
      </c>
      <c r="B10" s="148">
        <v>37</v>
      </c>
      <c r="C10" s="148" t="s">
        <v>80</v>
      </c>
      <c r="D10" s="148">
        <v>163</v>
      </c>
      <c r="E10" s="148" t="s">
        <v>190</v>
      </c>
      <c r="F10" s="148">
        <v>0</v>
      </c>
      <c r="G10" s="148">
        <v>0</v>
      </c>
      <c r="H10" s="148">
        <v>0</v>
      </c>
      <c r="I10" s="148" t="s">
        <v>192</v>
      </c>
      <c r="J10" s="148" t="s">
        <v>75</v>
      </c>
    </row>
    <row r="11" spans="1:10" x14ac:dyDescent="0.35">
      <c r="A11" s="148">
        <v>0.45166666666666599</v>
      </c>
      <c r="B11" s="148">
        <v>37</v>
      </c>
      <c r="C11" s="148" t="s">
        <v>80</v>
      </c>
      <c r="D11" s="148">
        <v>131</v>
      </c>
      <c r="E11" s="148" t="s">
        <v>190</v>
      </c>
      <c r="F11" s="148">
        <v>0</v>
      </c>
      <c r="G11" s="148">
        <v>0</v>
      </c>
      <c r="H11" s="148">
        <v>0</v>
      </c>
      <c r="I11" s="148" t="s">
        <v>192</v>
      </c>
      <c r="J11" s="148" t="s">
        <v>75</v>
      </c>
    </row>
    <row r="12" spans="1:10" x14ac:dyDescent="0.35">
      <c r="A12" s="148">
        <v>0.50166666666666604</v>
      </c>
      <c r="B12" s="148">
        <v>37</v>
      </c>
      <c r="C12" s="148" t="s">
        <v>80</v>
      </c>
      <c r="D12" s="148">
        <v>190</v>
      </c>
      <c r="E12" s="148" t="s">
        <v>190</v>
      </c>
      <c r="F12" s="148">
        <v>0</v>
      </c>
      <c r="G12" s="148">
        <v>0</v>
      </c>
      <c r="H12" s="148">
        <v>0</v>
      </c>
      <c r="I12" s="148" t="s">
        <v>192</v>
      </c>
      <c r="J12" s="148" t="s">
        <v>75</v>
      </c>
    </row>
    <row r="13" spans="1:10" x14ac:dyDescent="0.35">
      <c r="A13" s="148">
        <v>0.55166666666666597</v>
      </c>
      <c r="B13" s="148">
        <v>37</v>
      </c>
      <c r="C13" s="148" t="s">
        <v>80</v>
      </c>
      <c r="D13" s="148">
        <v>172</v>
      </c>
      <c r="E13" s="148" t="s">
        <v>190</v>
      </c>
      <c r="F13" s="148">
        <v>0</v>
      </c>
      <c r="G13" s="148">
        <v>0</v>
      </c>
      <c r="H13" s="148">
        <v>0</v>
      </c>
      <c r="I13" s="148" t="s">
        <v>192</v>
      </c>
      <c r="J13" s="148" t="s">
        <v>75</v>
      </c>
    </row>
    <row r="14" spans="1:10" x14ac:dyDescent="0.35">
      <c r="A14" s="148">
        <v>0.60166666666666602</v>
      </c>
      <c r="B14" s="148">
        <v>37</v>
      </c>
      <c r="C14" s="148" t="s">
        <v>80</v>
      </c>
      <c r="D14" s="148">
        <v>140</v>
      </c>
      <c r="E14" s="148" t="s">
        <v>190</v>
      </c>
      <c r="F14" s="148">
        <v>0</v>
      </c>
      <c r="G14" s="148">
        <v>0</v>
      </c>
      <c r="H14" s="148">
        <v>0</v>
      </c>
      <c r="I14" s="148" t="s">
        <v>192</v>
      </c>
      <c r="J14" s="148" t="s">
        <v>75</v>
      </c>
    </row>
    <row r="15" spans="1:10" x14ac:dyDescent="0.35">
      <c r="A15" s="148">
        <v>0.65166666666666595</v>
      </c>
      <c r="B15" s="148">
        <v>37</v>
      </c>
      <c r="C15" s="148" t="s">
        <v>80</v>
      </c>
      <c r="D15" s="148">
        <v>154</v>
      </c>
      <c r="E15" s="148" t="s">
        <v>190</v>
      </c>
      <c r="F15" s="148">
        <v>0</v>
      </c>
      <c r="G15" s="148">
        <v>0</v>
      </c>
      <c r="H15" s="148">
        <v>0</v>
      </c>
      <c r="I15" s="148" t="s">
        <v>192</v>
      </c>
      <c r="J15" s="148" t="s">
        <v>75</v>
      </c>
    </row>
    <row r="16" spans="1:10" x14ac:dyDescent="0.35">
      <c r="A16" s="148">
        <v>0.70166666666666599</v>
      </c>
      <c r="B16" s="148">
        <v>37</v>
      </c>
      <c r="C16" s="148" t="s">
        <v>80</v>
      </c>
      <c r="D16" s="148">
        <v>146</v>
      </c>
      <c r="E16" s="148" t="s">
        <v>190</v>
      </c>
      <c r="F16" s="148">
        <v>0</v>
      </c>
      <c r="G16" s="148">
        <v>0</v>
      </c>
      <c r="H16" s="148">
        <v>0</v>
      </c>
      <c r="I16" s="148" t="s">
        <v>192</v>
      </c>
      <c r="J16" s="148" t="s">
        <v>75</v>
      </c>
    </row>
    <row r="17" spans="1:10" x14ac:dyDescent="0.35">
      <c r="A17" s="148">
        <v>0.75166666666666604</v>
      </c>
      <c r="B17" s="148">
        <v>37</v>
      </c>
      <c r="C17" s="148" t="s">
        <v>80</v>
      </c>
      <c r="D17" s="148">
        <v>173</v>
      </c>
      <c r="E17" s="148" t="s">
        <v>190</v>
      </c>
      <c r="F17" s="148">
        <v>0</v>
      </c>
      <c r="G17" s="148">
        <v>0</v>
      </c>
      <c r="H17" s="148">
        <v>0</v>
      </c>
      <c r="I17" s="148" t="s">
        <v>192</v>
      </c>
      <c r="J17" s="148" t="s">
        <v>75</v>
      </c>
    </row>
    <row r="18" spans="1:10" x14ac:dyDescent="0.35">
      <c r="A18" s="148">
        <v>0.80166666666666597</v>
      </c>
      <c r="B18" s="148">
        <v>37</v>
      </c>
      <c r="C18" s="148" t="s">
        <v>80</v>
      </c>
      <c r="D18" s="148">
        <v>75</v>
      </c>
      <c r="E18" s="148" t="s">
        <v>190</v>
      </c>
      <c r="F18" s="148">
        <v>0</v>
      </c>
      <c r="G18" s="148">
        <v>0</v>
      </c>
      <c r="H18" s="148">
        <v>0</v>
      </c>
      <c r="I18" s="148" t="s">
        <v>192</v>
      </c>
      <c r="J18" s="148" t="s">
        <v>75</v>
      </c>
    </row>
    <row r="19" spans="1:10" x14ac:dyDescent="0.35">
      <c r="A19" s="148">
        <v>0.85166666666666602</v>
      </c>
      <c r="B19" s="148">
        <v>37</v>
      </c>
      <c r="C19" s="148" t="s">
        <v>80</v>
      </c>
      <c r="D19" s="148">
        <v>129</v>
      </c>
      <c r="E19" s="148" t="s">
        <v>190</v>
      </c>
      <c r="F19" s="148">
        <v>0</v>
      </c>
      <c r="G19" s="148">
        <v>0</v>
      </c>
      <c r="H19" s="148">
        <v>0</v>
      </c>
      <c r="I19" s="148" t="s">
        <v>192</v>
      </c>
      <c r="J19" s="148" t="s">
        <v>75</v>
      </c>
    </row>
    <row r="20" spans="1:10" x14ac:dyDescent="0.35">
      <c r="A20" s="148">
        <v>0.90166666666666595</v>
      </c>
      <c r="B20" s="148">
        <v>37</v>
      </c>
      <c r="C20" s="148" t="s">
        <v>80</v>
      </c>
      <c r="D20" s="148">
        <v>37</v>
      </c>
      <c r="E20" s="148" t="s">
        <v>190</v>
      </c>
      <c r="F20" s="148">
        <v>0</v>
      </c>
      <c r="G20" s="148">
        <v>0</v>
      </c>
      <c r="H20" s="148">
        <v>0</v>
      </c>
      <c r="I20" s="148" t="s">
        <v>192</v>
      </c>
      <c r="J20" s="148" t="s">
        <v>75</v>
      </c>
    </row>
    <row r="21" spans="1:10" x14ac:dyDescent="0.35">
      <c r="A21" s="148">
        <v>0.95166666666666599</v>
      </c>
      <c r="B21" s="148">
        <v>37</v>
      </c>
      <c r="C21" s="148" t="s">
        <v>80</v>
      </c>
      <c r="D21" s="148">
        <v>88</v>
      </c>
      <c r="E21" s="148" t="s">
        <v>190</v>
      </c>
      <c r="F21" s="148">
        <v>0</v>
      </c>
      <c r="G21" s="148">
        <v>0</v>
      </c>
      <c r="H21" s="148">
        <v>0</v>
      </c>
      <c r="I21" s="148" t="s">
        <v>192</v>
      </c>
      <c r="J21" s="148" t="s">
        <v>75</v>
      </c>
    </row>
    <row r="22" spans="1:10" x14ac:dyDescent="0.35">
      <c r="A22" s="148">
        <v>1.00166666666666</v>
      </c>
      <c r="B22" s="148">
        <v>37</v>
      </c>
      <c r="C22" s="148" t="s">
        <v>80</v>
      </c>
      <c r="D22" s="148">
        <v>68</v>
      </c>
      <c r="E22" s="148" t="s">
        <v>190</v>
      </c>
      <c r="F22" s="148">
        <v>0</v>
      </c>
      <c r="G22" s="148">
        <v>0</v>
      </c>
      <c r="H22" s="148">
        <v>0</v>
      </c>
      <c r="I22" s="148" t="s">
        <v>192</v>
      </c>
      <c r="J22" s="148" t="s">
        <v>75</v>
      </c>
    </row>
    <row r="23" spans="1:10" x14ac:dyDescent="0.35">
      <c r="A23" s="148">
        <v>1.0516666666666601</v>
      </c>
      <c r="B23" s="148">
        <v>37</v>
      </c>
      <c r="C23" s="148" t="s">
        <v>80</v>
      </c>
      <c r="D23" s="148">
        <v>102</v>
      </c>
      <c r="E23" s="148" t="s">
        <v>190</v>
      </c>
      <c r="F23" s="148">
        <v>0</v>
      </c>
      <c r="G23" s="148">
        <v>0</v>
      </c>
      <c r="H23" s="148">
        <v>0</v>
      </c>
      <c r="I23" s="148" t="s">
        <v>192</v>
      </c>
      <c r="J23" s="148" t="s">
        <v>75</v>
      </c>
    </row>
    <row r="24" spans="1:10" x14ac:dyDescent="0.35">
      <c r="A24" s="148">
        <v>1.1016666666666599</v>
      </c>
      <c r="B24" s="148">
        <v>37</v>
      </c>
      <c r="C24" s="148" t="s">
        <v>80</v>
      </c>
      <c r="D24" s="148">
        <v>37</v>
      </c>
      <c r="E24" s="148" t="s">
        <v>190</v>
      </c>
      <c r="F24" s="148">
        <v>0</v>
      </c>
      <c r="G24" s="148">
        <v>0</v>
      </c>
      <c r="H24" s="148">
        <v>0</v>
      </c>
      <c r="I24" s="148" t="s">
        <v>192</v>
      </c>
      <c r="J24" s="148" t="s">
        <v>75</v>
      </c>
    </row>
    <row r="25" spans="1:10" x14ac:dyDescent="0.35">
      <c r="A25" s="148">
        <v>1.15166666666666</v>
      </c>
      <c r="B25" s="148">
        <v>36.9</v>
      </c>
      <c r="C25" s="148" t="s">
        <v>80</v>
      </c>
      <c r="D25" s="148">
        <v>106</v>
      </c>
      <c r="E25" s="148" t="s">
        <v>190</v>
      </c>
      <c r="F25" s="148">
        <v>0</v>
      </c>
      <c r="G25" s="148">
        <v>0</v>
      </c>
      <c r="H25" s="148">
        <v>0</v>
      </c>
      <c r="I25" s="148" t="s">
        <v>192</v>
      </c>
      <c r="J25" s="148" t="s">
        <v>75</v>
      </c>
    </row>
    <row r="26" spans="1:10" x14ac:dyDescent="0.35">
      <c r="A26" s="148">
        <v>1.20166666666666</v>
      </c>
      <c r="B26" s="148">
        <v>37</v>
      </c>
      <c r="C26" s="148" t="s">
        <v>80</v>
      </c>
      <c r="D26" s="148">
        <v>108</v>
      </c>
      <c r="E26" s="148" t="s">
        <v>190</v>
      </c>
      <c r="F26" s="148">
        <v>0</v>
      </c>
      <c r="G26" s="148">
        <v>0</v>
      </c>
      <c r="H26" s="148">
        <v>0</v>
      </c>
      <c r="I26" s="148" t="s">
        <v>192</v>
      </c>
      <c r="J26" s="148" t="s">
        <v>75</v>
      </c>
    </row>
    <row r="27" spans="1:10" x14ac:dyDescent="0.35">
      <c r="A27" s="148">
        <v>1.25166666666666</v>
      </c>
      <c r="B27" s="148">
        <v>37</v>
      </c>
      <c r="C27" s="148" t="s">
        <v>80</v>
      </c>
      <c r="D27" s="148">
        <v>137</v>
      </c>
      <c r="E27" s="148" t="s">
        <v>190</v>
      </c>
      <c r="F27" s="148">
        <v>0</v>
      </c>
      <c r="G27" s="148">
        <v>0</v>
      </c>
      <c r="H27" s="148">
        <v>0</v>
      </c>
      <c r="I27" s="148" t="s">
        <v>192</v>
      </c>
      <c r="J27" s="148" t="s">
        <v>75</v>
      </c>
    </row>
    <row r="28" spans="1:10" x14ac:dyDescent="0.35">
      <c r="A28" s="148">
        <v>1.3016666666666601</v>
      </c>
      <c r="B28" s="148">
        <v>37</v>
      </c>
      <c r="C28" s="148" t="s">
        <v>80</v>
      </c>
      <c r="D28" s="148">
        <v>74</v>
      </c>
      <c r="E28" s="148" t="s">
        <v>190</v>
      </c>
      <c r="F28" s="148">
        <v>0</v>
      </c>
      <c r="G28" s="148">
        <v>0</v>
      </c>
      <c r="H28" s="148">
        <v>0</v>
      </c>
      <c r="I28" s="148" t="s">
        <v>192</v>
      </c>
      <c r="J28" s="148" t="s">
        <v>75</v>
      </c>
    </row>
    <row r="29" spans="1:10" x14ac:dyDescent="0.35">
      <c r="A29" s="148">
        <v>1.3516666666666599</v>
      </c>
      <c r="B29" s="148">
        <v>37</v>
      </c>
      <c r="C29" s="148" t="s">
        <v>80</v>
      </c>
      <c r="D29" s="148">
        <v>153</v>
      </c>
      <c r="E29" s="148" t="s">
        <v>190</v>
      </c>
      <c r="F29" s="148">
        <v>0</v>
      </c>
      <c r="G29" s="148">
        <v>0</v>
      </c>
      <c r="H29" s="148">
        <v>0</v>
      </c>
      <c r="I29" s="148" t="s">
        <v>192</v>
      </c>
      <c r="J29" s="148" t="s">
        <v>75</v>
      </c>
    </row>
    <row r="30" spans="1:10" x14ac:dyDescent="0.35">
      <c r="A30" s="148">
        <v>1.40166666666666</v>
      </c>
      <c r="B30" s="148">
        <v>37</v>
      </c>
      <c r="C30" s="148" t="s">
        <v>80</v>
      </c>
      <c r="D30" s="148">
        <v>109</v>
      </c>
      <c r="E30" s="148" t="s">
        <v>190</v>
      </c>
      <c r="F30" s="148">
        <v>0</v>
      </c>
      <c r="G30" s="148">
        <v>0</v>
      </c>
      <c r="H30" s="148">
        <v>0</v>
      </c>
      <c r="I30" s="148" t="s">
        <v>192</v>
      </c>
      <c r="J30" s="148" t="s">
        <v>75</v>
      </c>
    </row>
    <row r="31" spans="1:10" x14ac:dyDescent="0.35">
      <c r="A31" s="148">
        <v>1.45166666666666</v>
      </c>
      <c r="B31" s="148">
        <v>37</v>
      </c>
      <c r="C31" s="148" t="s">
        <v>80</v>
      </c>
      <c r="D31" s="148">
        <v>98</v>
      </c>
      <c r="E31" s="148" t="s">
        <v>190</v>
      </c>
      <c r="F31" s="148">
        <v>0</v>
      </c>
      <c r="G31" s="148">
        <v>0</v>
      </c>
      <c r="H31" s="148">
        <v>0</v>
      </c>
      <c r="I31" s="148" t="s">
        <v>192</v>
      </c>
      <c r="J31" s="148" t="s">
        <v>75</v>
      </c>
    </row>
    <row r="32" spans="1:10" x14ac:dyDescent="0.35">
      <c r="A32" s="148">
        <v>1.50166666666666</v>
      </c>
      <c r="B32" s="148">
        <v>37</v>
      </c>
      <c r="C32" s="148" t="s">
        <v>80</v>
      </c>
      <c r="D32" s="148">
        <v>285</v>
      </c>
      <c r="E32" s="148" t="s">
        <v>190</v>
      </c>
      <c r="F32" s="148">
        <v>0</v>
      </c>
      <c r="G32" s="148">
        <v>0</v>
      </c>
      <c r="H32" s="148">
        <v>0</v>
      </c>
      <c r="I32" s="148" t="s">
        <v>192</v>
      </c>
      <c r="J32" s="148" t="s">
        <v>75</v>
      </c>
    </row>
    <row r="33" spans="1:10" x14ac:dyDescent="0.35">
      <c r="A33" s="148">
        <v>1.5516666666666601</v>
      </c>
      <c r="B33" s="148">
        <v>37</v>
      </c>
      <c r="C33" s="148" t="s">
        <v>80</v>
      </c>
      <c r="D33" s="148">
        <v>131</v>
      </c>
      <c r="E33" s="148" t="s">
        <v>190</v>
      </c>
      <c r="F33" s="148">
        <v>0</v>
      </c>
      <c r="G33" s="148">
        <v>0</v>
      </c>
      <c r="H33" s="148">
        <v>0</v>
      </c>
      <c r="I33" s="148" t="s">
        <v>192</v>
      </c>
      <c r="J33" s="148" t="s">
        <v>75</v>
      </c>
    </row>
    <row r="34" spans="1:10" x14ac:dyDescent="0.35">
      <c r="A34" s="148">
        <v>1.6016666666666599</v>
      </c>
      <c r="B34" s="148">
        <v>37</v>
      </c>
      <c r="C34" s="148" t="s">
        <v>80</v>
      </c>
      <c r="D34" s="148">
        <v>130</v>
      </c>
      <c r="E34" s="148" t="s">
        <v>190</v>
      </c>
      <c r="F34" s="148">
        <v>0</v>
      </c>
      <c r="G34" s="148">
        <v>0</v>
      </c>
      <c r="H34" s="148">
        <v>0</v>
      </c>
      <c r="I34" s="148" t="s">
        <v>192</v>
      </c>
      <c r="J34" s="148" t="s">
        <v>75</v>
      </c>
    </row>
    <row r="35" spans="1:10" x14ac:dyDescent="0.35">
      <c r="A35" s="148">
        <v>1.65166666666666</v>
      </c>
      <c r="B35" s="148">
        <v>37</v>
      </c>
      <c r="C35" s="148" t="s">
        <v>80</v>
      </c>
      <c r="D35" s="148">
        <v>175</v>
      </c>
      <c r="E35" s="148" t="s">
        <v>190</v>
      </c>
      <c r="F35" s="148">
        <v>0</v>
      </c>
      <c r="G35" s="148">
        <v>0</v>
      </c>
      <c r="H35" s="148">
        <v>0</v>
      </c>
      <c r="I35" s="148" t="s">
        <v>192</v>
      </c>
      <c r="J35" s="148" t="s">
        <v>75</v>
      </c>
    </row>
    <row r="36" spans="1:10" x14ac:dyDescent="0.35">
      <c r="A36" s="148">
        <v>1.70166666666666</v>
      </c>
      <c r="B36" s="148">
        <v>37</v>
      </c>
      <c r="C36" s="148" t="s">
        <v>80</v>
      </c>
      <c r="D36" s="148">
        <v>123</v>
      </c>
      <c r="E36" s="148" t="s">
        <v>190</v>
      </c>
      <c r="F36" s="148">
        <v>0</v>
      </c>
      <c r="G36" s="148">
        <v>0</v>
      </c>
      <c r="H36" s="148">
        <v>0</v>
      </c>
      <c r="I36" s="148" t="s">
        <v>192</v>
      </c>
      <c r="J36" s="148" t="s">
        <v>75</v>
      </c>
    </row>
    <row r="37" spans="1:10" x14ac:dyDescent="0.35">
      <c r="A37" s="148">
        <v>1.75166666666666</v>
      </c>
      <c r="B37" s="148">
        <v>37</v>
      </c>
      <c r="C37" s="148" t="s">
        <v>80</v>
      </c>
      <c r="D37" s="148">
        <v>16</v>
      </c>
      <c r="E37" s="148" t="s">
        <v>190</v>
      </c>
      <c r="F37" s="148">
        <v>0</v>
      </c>
      <c r="G37" s="148">
        <v>0</v>
      </c>
      <c r="H37" s="148">
        <v>0</v>
      </c>
      <c r="I37" s="148" t="s">
        <v>192</v>
      </c>
      <c r="J37" s="148" t="s">
        <v>75</v>
      </c>
    </row>
    <row r="38" spans="1:10" x14ac:dyDescent="0.35">
      <c r="A38" s="148">
        <v>1.8016666666666601</v>
      </c>
      <c r="B38" s="148">
        <v>37</v>
      </c>
      <c r="C38" s="148" t="s">
        <v>80</v>
      </c>
      <c r="D38" s="148">
        <v>37</v>
      </c>
      <c r="E38" s="148" t="s">
        <v>190</v>
      </c>
      <c r="F38" s="148">
        <v>0</v>
      </c>
      <c r="G38" s="148">
        <v>0</v>
      </c>
      <c r="H38" s="148">
        <v>0</v>
      </c>
      <c r="I38" s="148" t="s">
        <v>192</v>
      </c>
      <c r="J38" s="148" t="s">
        <v>75</v>
      </c>
    </row>
    <row r="39" spans="1:10" x14ac:dyDescent="0.35">
      <c r="A39" s="148">
        <v>1.8516666666666599</v>
      </c>
      <c r="B39" s="148">
        <v>37</v>
      </c>
      <c r="C39" s="148" t="s">
        <v>80</v>
      </c>
      <c r="D39" s="148">
        <v>104</v>
      </c>
      <c r="E39" s="148" t="s">
        <v>190</v>
      </c>
      <c r="F39" s="148">
        <v>0</v>
      </c>
      <c r="G39" s="148">
        <v>0</v>
      </c>
      <c r="H39" s="148">
        <v>0</v>
      </c>
      <c r="I39" s="148" t="s">
        <v>192</v>
      </c>
      <c r="J39" s="148" t="s">
        <v>75</v>
      </c>
    </row>
    <row r="40" spans="1:10" x14ac:dyDescent="0.35">
      <c r="A40" s="148">
        <v>1.90166666666666</v>
      </c>
      <c r="B40" s="148">
        <v>37</v>
      </c>
      <c r="C40" s="148" t="s">
        <v>80</v>
      </c>
      <c r="D40" s="148">
        <v>233</v>
      </c>
      <c r="E40" s="148" t="s">
        <v>190</v>
      </c>
      <c r="F40" s="148">
        <v>0</v>
      </c>
      <c r="G40" s="148">
        <v>0</v>
      </c>
      <c r="H40" s="148">
        <v>0</v>
      </c>
      <c r="I40" s="148" t="s">
        <v>192</v>
      </c>
      <c r="J40" s="148" t="s">
        <v>75</v>
      </c>
    </row>
    <row r="41" spans="1:10" x14ac:dyDescent="0.35">
      <c r="A41" s="148">
        <v>1.95166666666666</v>
      </c>
      <c r="B41" s="148">
        <v>37</v>
      </c>
      <c r="C41" s="148" t="s">
        <v>80</v>
      </c>
      <c r="D41" s="148">
        <v>96</v>
      </c>
      <c r="E41" s="148" t="s">
        <v>190</v>
      </c>
      <c r="F41" s="148">
        <v>0</v>
      </c>
      <c r="G41" s="148">
        <v>0</v>
      </c>
      <c r="H41" s="148">
        <v>0</v>
      </c>
      <c r="I41" s="148" t="s">
        <v>192</v>
      </c>
      <c r="J41" s="148" t="s">
        <v>75</v>
      </c>
    </row>
    <row r="42" spans="1:10" x14ac:dyDescent="0.35">
      <c r="A42" s="148">
        <v>2.0016666666666598</v>
      </c>
      <c r="B42" s="148">
        <v>37</v>
      </c>
      <c r="C42" s="148" t="s">
        <v>80</v>
      </c>
      <c r="D42" s="148">
        <v>210</v>
      </c>
      <c r="E42" s="148" t="s">
        <v>190</v>
      </c>
      <c r="F42" s="148">
        <v>0</v>
      </c>
      <c r="G42" s="148">
        <v>0</v>
      </c>
      <c r="H42" s="148">
        <v>0</v>
      </c>
      <c r="I42" s="148" t="s">
        <v>192</v>
      </c>
      <c r="J42" s="148" t="s">
        <v>75</v>
      </c>
    </row>
    <row r="43" spans="1:10" x14ac:dyDescent="0.35">
      <c r="A43" s="148">
        <v>2.0516666666666601</v>
      </c>
      <c r="B43" s="148">
        <v>37</v>
      </c>
      <c r="C43" s="148" t="s">
        <v>80</v>
      </c>
      <c r="D43" s="148">
        <v>125</v>
      </c>
      <c r="E43" s="148" t="s">
        <v>190</v>
      </c>
      <c r="F43" s="148">
        <v>0</v>
      </c>
      <c r="G43" s="148">
        <v>0</v>
      </c>
      <c r="H43" s="148">
        <v>0</v>
      </c>
      <c r="I43" s="148" t="s">
        <v>192</v>
      </c>
      <c r="J43" s="148" t="s">
        <v>75</v>
      </c>
    </row>
    <row r="44" spans="1:10" x14ac:dyDescent="0.35">
      <c r="A44" s="148">
        <v>2.1016666666666599</v>
      </c>
      <c r="B44" s="148">
        <v>37</v>
      </c>
      <c r="C44" s="148" t="s">
        <v>80</v>
      </c>
      <c r="D44" s="148">
        <v>107</v>
      </c>
      <c r="E44" s="148" t="s">
        <v>190</v>
      </c>
      <c r="F44" s="148">
        <v>0</v>
      </c>
      <c r="G44" s="148">
        <v>0</v>
      </c>
      <c r="H44" s="148">
        <v>0</v>
      </c>
      <c r="I44" s="148" t="s">
        <v>192</v>
      </c>
      <c r="J44" s="148" t="s">
        <v>75</v>
      </c>
    </row>
    <row r="45" spans="1:10" x14ac:dyDescent="0.35">
      <c r="A45" s="148">
        <v>2.1516666666666602</v>
      </c>
      <c r="B45" s="148">
        <v>37</v>
      </c>
      <c r="C45" s="148" t="s">
        <v>80</v>
      </c>
      <c r="D45" s="148">
        <v>73</v>
      </c>
      <c r="E45" s="148" t="s">
        <v>190</v>
      </c>
      <c r="F45" s="148">
        <v>0</v>
      </c>
      <c r="G45" s="148">
        <v>0</v>
      </c>
      <c r="H45" s="148">
        <v>0</v>
      </c>
      <c r="I45" s="148" t="s">
        <v>192</v>
      </c>
      <c r="J45" s="148" t="s">
        <v>75</v>
      </c>
    </row>
    <row r="46" spans="1:10" x14ac:dyDescent="0.35">
      <c r="A46" s="148">
        <v>2.20166666666666</v>
      </c>
      <c r="B46" s="148">
        <v>37</v>
      </c>
      <c r="C46" s="148" t="s">
        <v>80</v>
      </c>
      <c r="D46" s="148">
        <v>199</v>
      </c>
      <c r="E46" s="148" t="s">
        <v>190</v>
      </c>
      <c r="F46" s="148">
        <v>0</v>
      </c>
      <c r="G46" s="148">
        <v>0</v>
      </c>
      <c r="H46" s="148">
        <v>0</v>
      </c>
      <c r="I46" s="148" t="s">
        <v>192</v>
      </c>
      <c r="J46" s="148" t="s">
        <v>75</v>
      </c>
    </row>
    <row r="47" spans="1:10" x14ac:dyDescent="0.35">
      <c r="A47" s="148">
        <v>2.2516666666666598</v>
      </c>
      <c r="B47" s="148">
        <v>37</v>
      </c>
      <c r="C47" s="148" t="s">
        <v>80</v>
      </c>
      <c r="D47" s="148">
        <v>187</v>
      </c>
      <c r="E47" s="148" t="s">
        <v>190</v>
      </c>
      <c r="F47" s="148">
        <v>0</v>
      </c>
      <c r="G47" s="148">
        <v>0</v>
      </c>
      <c r="H47" s="148">
        <v>0</v>
      </c>
      <c r="I47" s="148" t="s">
        <v>192</v>
      </c>
      <c r="J47" s="148" t="s">
        <v>75</v>
      </c>
    </row>
    <row r="48" spans="1:10" x14ac:dyDescent="0.35">
      <c r="A48" s="148">
        <v>2.3016666666666601</v>
      </c>
      <c r="B48" s="148">
        <v>37</v>
      </c>
      <c r="C48" s="148" t="s">
        <v>80</v>
      </c>
      <c r="D48" s="148">
        <v>94</v>
      </c>
      <c r="E48" s="148" t="s">
        <v>190</v>
      </c>
      <c r="F48" s="148">
        <v>0</v>
      </c>
      <c r="G48" s="148">
        <v>0</v>
      </c>
      <c r="H48" s="148">
        <v>0</v>
      </c>
      <c r="I48" s="148" t="s">
        <v>192</v>
      </c>
      <c r="J48" s="148" t="s">
        <v>75</v>
      </c>
    </row>
    <row r="49" spans="1:10" x14ac:dyDescent="0.35">
      <c r="A49" s="148">
        <v>2.3516666666666599</v>
      </c>
      <c r="B49" s="148">
        <v>37</v>
      </c>
      <c r="C49" s="148" t="s">
        <v>80</v>
      </c>
      <c r="D49" s="148">
        <v>79</v>
      </c>
      <c r="E49" s="148" t="s">
        <v>190</v>
      </c>
      <c r="F49" s="148">
        <v>0</v>
      </c>
      <c r="G49" s="148">
        <v>0</v>
      </c>
      <c r="H49" s="148">
        <v>0</v>
      </c>
      <c r="I49" s="148" t="s">
        <v>192</v>
      </c>
      <c r="J49" s="148" t="s">
        <v>75</v>
      </c>
    </row>
    <row r="50" spans="1:10" x14ac:dyDescent="0.35">
      <c r="A50" s="148">
        <v>2.4016666666666602</v>
      </c>
      <c r="B50" s="148">
        <v>37.1</v>
      </c>
      <c r="C50" s="148" t="s">
        <v>80</v>
      </c>
      <c r="D50" s="148">
        <v>99</v>
      </c>
      <c r="E50" s="148" t="s">
        <v>190</v>
      </c>
      <c r="F50" s="148">
        <v>0</v>
      </c>
      <c r="G50" s="148">
        <v>0</v>
      </c>
      <c r="H50" s="148">
        <v>0</v>
      </c>
      <c r="I50" s="148" t="s">
        <v>192</v>
      </c>
      <c r="J50" s="148" t="s">
        <v>75</v>
      </c>
    </row>
    <row r="51" spans="1:10" x14ac:dyDescent="0.35">
      <c r="A51" s="148">
        <v>2.45166666666666</v>
      </c>
      <c r="B51" s="148">
        <v>37</v>
      </c>
      <c r="C51" s="148" t="s">
        <v>80</v>
      </c>
      <c r="D51" s="148">
        <v>39</v>
      </c>
      <c r="E51" s="148" t="s">
        <v>190</v>
      </c>
      <c r="F51" s="148">
        <v>0</v>
      </c>
      <c r="G51" s="148">
        <v>0</v>
      </c>
      <c r="H51" s="148">
        <v>0</v>
      </c>
      <c r="I51" s="148" t="s">
        <v>192</v>
      </c>
      <c r="J51" s="148" t="s">
        <v>75</v>
      </c>
    </row>
    <row r="52" spans="1:10" x14ac:dyDescent="0.35">
      <c r="A52" s="148">
        <v>2.5016666666666598</v>
      </c>
      <c r="B52" s="148">
        <v>37</v>
      </c>
      <c r="C52" s="148" t="s">
        <v>80</v>
      </c>
      <c r="D52" s="148">
        <v>134</v>
      </c>
      <c r="E52" s="148" t="s">
        <v>190</v>
      </c>
      <c r="F52" s="148">
        <v>0</v>
      </c>
      <c r="G52" s="148">
        <v>0</v>
      </c>
      <c r="H52" s="148">
        <v>0</v>
      </c>
      <c r="I52" s="148" t="s">
        <v>192</v>
      </c>
      <c r="J52" s="148" t="s">
        <v>75</v>
      </c>
    </row>
    <row r="53" spans="1:10" x14ac:dyDescent="0.35">
      <c r="A53" s="148">
        <v>2.5516666666666601</v>
      </c>
      <c r="B53" s="148">
        <v>37</v>
      </c>
      <c r="C53" s="148" t="s">
        <v>80</v>
      </c>
      <c r="D53" s="148">
        <v>196</v>
      </c>
      <c r="E53" s="148" t="s">
        <v>190</v>
      </c>
      <c r="F53" s="148">
        <v>0</v>
      </c>
      <c r="G53" s="148">
        <v>0</v>
      </c>
      <c r="H53" s="148">
        <v>0</v>
      </c>
      <c r="I53" s="148" t="s">
        <v>192</v>
      </c>
      <c r="J53" s="148" t="s">
        <v>75</v>
      </c>
    </row>
    <row r="54" spans="1:10" x14ac:dyDescent="0.35">
      <c r="A54" s="148">
        <v>2.6016666666666599</v>
      </c>
      <c r="B54" s="148">
        <v>37</v>
      </c>
      <c r="C54" s="148" t="s">
        <v>80</v>
      </c>
      <c r="D54" s="148">
        <v>167</v>
      </c>
      <c r="E54" s="148" t="s">
        <v>190</v>
      </c>
      <c r="F54" s="148">
        <v>0</v>
      </c>
      <c r="G54" s="148">
        <v>0</v>
      </c>
      <c r="H54" s="148">
        <v>0</v>
      </c>
      <c r="I54" s="148" t="s">
        <v>192</v>
      </c>
      <c r="J54" s="148" t="s">
        <v>75</v>
      </c>
    </row>
    <row r="55" spans="1:10" x14ac:dyDescent="0.35">
      <c r="A55" s="148">
        <v>2.6516666666666602</v>
      </c>
      <c r="B55" s="148">
        <v>37</v>
      </c>
      <c r="C55" s="148" t="s">
        <v>80</v>
      </c>
      <c r="D55" s="148">
        <v>46</v>
      </c>
      <c r="E55" s="148" t="s">
        <v>190</v>
      </c>
      <c r="F55" s="148">
        <v>0</v>
      </c>
      <c r="G55" s="148">
        <v>0</v>
      </c>
      <c r="H55" s="148">
        <v>0</v>
      </c>
      <c r="I55" s="148" t="s">
        <v>192</v>
      </c>
      <c r="J55" s="148" t="s">
        <v>75</v>
      </c>
    </row>
    <row r="56" spans="1:10" x14ac:dyDescent="0.35">
      <c r="A56" s="148">
        <v>2.70166666666666</v>
      </c>
      <c r="B56" s="148">
        <v>37</v>
      </c>
      <c r="C56" s="148" t="s">
        <v>80</v>
      </c>
      <c r="D56" s="148">
        <v>222</v>
      </c>
      <c r="E56" s="148" t="s">
        <v>190</v>
      </c>
      <c r="F56" s="148">
        <v>0</v>
      </c>
      <c r="G56" s="148">
        <v>0</v>
      </c>
      <c r="H56" s="148">
        <v>0</v>
      </c>
      <c r="I56" s="148" t="s">
        <v>192</v>
      </c>
      <c r="J56" s="148" t="s">
        <v>75</v>
      </c>
    </row>
    <row r="57" spans="1:10" x14ac:dyDescent="0.35">
      <c r="A57" s="148">
        <v>2.7516666666666598</v>
      </c>
      <c r="B57" s="148">
        <v>37</v>
      </c>
      <c r="C57" s="148" t="s">
        <v>80</v>
      </c>
      <c r="D57" s="148">
        <v>126</v>
      </c>
      <c r="E57" s="148" t="s">
        <v>190</v>
      </c>
      <c r="F57" s="148">
        <v>0</v>
      </c>
      <c r="G57" s="148">
        <v>0</v>
      </c>
      <c r="H57" s="148">
        <v>0</v>
      </c>
      <c r="I57" s="148" t="s">
        <v>192</v>
      </c>
      <c r="J57" s="148" t="s">
        <v>75</v>
      </c>
    </row>
    <row r="58" spans="1:10" x14ac:dyDescent="0.35">
      <c r="A58" s="148">
        <v>2.8016666666666601</v>
      </c>
      <c r="B58" s="148">
        <v>37</v>
      </c>
      <c r="C58" s="148" t="s">
        <v>80</v>
      </c>
      <c r="D58" s="148">
        <v>110</v>
      </c>
      <c r="E58" s="148" t="s">
        <v>190</v>
      </c>
      <c r="F58" s="148">
        <v>0</v>
      </c>
      <c r="G58" s="148">
        <v>0</v>
      </c>
      <c r="H58" s="148">
        <v>0</v>
      </c>
      <c r="I58" s="148" t="s">
        <v>192</v>
      </c>
      <c r="J58" s="148" t="s">
        <v>75</v>
      </c>
    </row>
    <row r="59" spans="1:10" x14ac:dyDescent="0.35">
      <c r="A59" s="148">
        <v>2.8516666666666599</v>
      </c>
      <c r="B59" s="148">
        <v>37.1</v>
      </c>
      <c r="C59" s="148" t="s">
        <v>80</v>
      </c>
      <c r="D59" s="148">
        <v>155</v>
      </c>
      <c r="E59" s="148" t="s">
        <v>190</v>
      </c>
      <c r="F59" s="148">
        <v>0</v>
      </c>
      <c r="G59" s="148">
        <v>0</v>
      </c>
      <c r="H59" s="148">
        <v>0</v>
      </c>
      <c r="I59" s="148" t="s">
        <v>192</v>
      </c>
      <c r="J59" s="148" t="s">
        <v>75</v>
      </c>
    </row>
    <row r="60" spans="1:10" x14ac:dyDescent="0.35">
      <c r="A60" s="148">
        <v>2.9016666666666602</v>
      </c>
      <c r="B60" s="148">
        <v>37</v>
      </c>
      <c r="C60" s="148" t="s">
        <v>80</v>
      </c>
      <c r="D60" s="148">
        <v>143</v>
      </c>
      <c r="E60" s="148" t="s">
        <v>190</v>
      </c>
      <c r="F60" s="148">
        <v>0</v>
      </c>
      <c r="G60" s="148">
        <v>0</v>
      </c>
      <c r="H60" s="148">
        <v>0</v>
      </c>
      <c r="I60" s="148" t="s">
        <v>192</v>
      </c>
      <c r="J60" s="148" t="s">
        <v>75</v>
      </c>
    </row>
    <row r="61" spans="1:10" x14ac:dyDescent="0.35">
      <c r="A61" s="148">
        <v>2.95166666666666</v>
      </c>
      <c r="B61" s="148">
        <v>37</v>
      </c>
      <c r="C61" s="148" t="s">
        <v>80</v>
      </c>
      <c r="D61" s="148">
        <v>85</v>
      </c>
      <c r="E61" s="148" t="s">
        <v>190</v>
      </c>
      <c r="F61" s="148">
        <v>0</v>
      </c>
      <c r="G61" s="148">
        <v>0</v>
      </c>
      <c r="H61" s="148">
        <v>0</v>
      </c>
      <c r="I61" s="148" t="s">
        <v>192</v>
      </c>
      <c r="J61" s="148" t="s">
        <v>75</v>
      </c>
    </row>
    <row r="62" spans="1:10" x14ac:dyDescent="0.35">
      <c r="A62" s="148">
        <v>3.0016666666666598</v>
      </c>
      <c r="B62" s="148">
        <v>37</v>
      </c>
      <c r="C62" s="148" t="s">
        <v>80</v>
      </c>
      <c r="D62" s="148">
        <v>132</v>
      </c>
      <c r="E62" s="148" t="s">
        <v>190</v>
      </c>
      <c r="F62" s="148">
        <v>0</v>
      </c>
      <c r="G62" s="148">
        <v>0</v>
      </c>
      <c r="H62" s="148">
        <v>0</v>
      </c>
      <c r="I62" s="148" t="s">
        <v>192</v>
      </c>
      <c r="J62" s="148" t="s">
        <v>75</v>
      </c>
    </row>
    <row r="63" spans="1:10" x14ac:dyDescent="0.35">
      <c r="A63" s="148">
        <v>3.0516666666666601</v>
      </c>
      <c r="B63" s="148">
        <v>37</v>
      </c>
      <c r="C63" s="148" t="s">
        <v>80</v>
      </c>
      <c r="D63" s="148">
        <v>69</v>
      </c>
      <c r="E63" s="148" t="s">
        <v>190</v>
      </c>
      <c r="F63" s="148">
        <v>0</v>
      </c>
      <c r="G63" s="148">
        <v>0</v>
      </c>
      <c r="H63" s="148">
        <v>0</v>
      </c>
      <c r="I63" s="148" t="s">
        <v>192</v>
      </c>
      <c r="J63" s="148" t="s">
        <v>75</v>
      </c>
    </row>
    <row r="64" spans="1:10" x14ac:dyDescent="0.35">
      <c r="A64" s="148">
        <v>3.1016666666666599</v>
      </c>
      <c r="B64" s="148">
        <v>37</v>
      </c>
      <c r="C64" s="148" t="s">
        <v>80</v>
      </c>
      <c r="D64" s="148">
        <v>136</v>
      </c>
      <c r="E64" s="148" t="s">
        <v>190</v>
      </c>
      <c r="F64" s="148">
        <v>0</v>
      </c>
      <c r="G64" s="148">
        <v>0</v>
      </c>
      <c r="H64" s="148">
        <v>0</v>
      </c>
      <c r="I64" s="148" t="s">
        <v>192</v>
      </c>
      <c r="J64" s="148" t="s">
        <v>75</v>
      </c>
    </row>
    <row r="65" spans="1:10" x14ac:dyDescent="0.35">
      <c r="A65" s="148">
        <v>3.1516666666666602</v>
      </c>
      <c r="B65" s="148">
        <v>37</v>
      </c>
      <c r="C65" s="148" t="s">
        <v>80</v>
      </c>
      <c r="D65" s="148">
        <v>222</v>
      </c>
      <c r="E65" s="148" t="s">
        <v>190</v>
      </c>
      <c r="F65" s="148">
        <v>0</v>
      </c>
      <c r="G65" s="148">
        <v>0</v>
      </c>
      <c r="H65" s="148">
        <v>0</v>
      </c>
      <c r="I65" s="148" t="s">
        <v>192</v>
      </c>
      <c r="J65" s="148" t="s">
        <v>75</v>
      </c>
    </row>
    <row r="66" spans="1:10" x14ac:dyDescent="0.35">
      <c r="A66" s="148">
        <v>3.20166666666666</v>
      </c>
      <c r="B66" s="148">
        <v>37</v>
      </c>
      <c r="C66" s="148" t="s">
        <v>80</v>
      </c>
      <c r="D66" s="148">
        <v>91</v>
      </c>
      <c r="E66" s="148" t="s">
        <v>190</v>
      </c>
      <c r="F66" s="148">
        <v>0</v>
      </c>
      <c r="G66" s="148">
        <v>0</v>
      </c>
      <c r="H66" s="148">
        <v>0</v>
      </c>
      <c r="I66" s="148" t="s">
        <v>192</v>
      </c>
      <c r="J66" s="148" t="s">
        <v>75</v>
      </c>
    </row>
    <row r="67" spans="1:10" x14ac:dyDescent="0.35">
      <c r="A67" s="148">
        <v>3.2516666666666598</v>
      </c>
      <c r="B67" s="148">
        <v>37</v>
      </c>
      <c r="C67" s="148" t="s">
        <v>80</v>
      </c>
      <c r="D67" s="148">
        <v>259</v>
      </c>
      <c r="E67" s="148" t="s">
        <v>190</v>
      </c>
      <c r="F67" s="148">
        <v>0</v>
      </c>
      <c r="G67" s="148">
        <v>0</v>
      </c>
      <c r="H67" s="148">
        <v>0</v>
      </c>
      <c r="I67" s="148" t="s">
        <v>192</v>
      </c>
      <c r="J67" s="148" t="s">
        <v>75</v>
      </c>
    </row>
    <row r="68" spans="1:10" x14ac:dyDescent="0.35">
      <c r="A68" s="148">
        <v>3.3016666666666601</v>
      </c>
      <c r="B68" s="148">
        <v>37</v>
      </c>
      <c r="C68" s="148" t="s">
        <v>80</v>
      </c>
      <c r="D68" s="148">
        <v>206</v>
      </c>
      <c r="E68" s="148" t="s">
        <v>190</v>
      </c>
      <c r="F68" s="148">
        <v>0</v>
      </c>
      <c r="G68" s="148">
        <v>0</v>
      </c>
      <c r="H68" s="148">
        <v>0</v>
      </c>
      <c r="I68" s="148" t="s">
        <v>192</v>
      </c>
      <c r="J68" s="148" t="s">
        <v>75</v>
      </c>
    </row>
    <row r="69" spans="1:10" x14ac:dyDescent="0.35">
      <c r="A69" s="148">
        <v>3.3516666666666599</v>
      </c>
      <c r="B69" s="148">
        <v>37</v>
      </c>
      <c r="C69" s="148" t="s">
        <v>80</v>
      </c>
      <c r="D69" s="148">
        <v>253</v>
      </c>
      <c r="E69" s="148" t="s">
        <v>190</v>
      </c>
      <c r="F69" s="148">
        <v>0</v>
      </c>
      <c r="G69" s="148">
        <v>0</v>
      </c>
      <c r="H69" s="148">
        <v>0</v>
      </c>
      <c r="I69" s="148" t="s">
        <v>192</v>
      </c>
      <c r="J69" s="148" t="s">
        <v>75</v>
      </c>
    </row>
    <row r="70" spans="1:10" x14ac:dyDescent="0.35">
      <c r="A70" s="148">
        <v>3.4016666666666602</v>
      </c>
      <c r="B70" s="148">
        <v>37</v>
      </c>
      <c r="C70" s="148" t="s">
        <v>80</v>
      </c>
      <c r="D70" s="148">
        <v>111</v>
      </c>
      <c r="E70" s="148" t="s">
        <v>190</v>
      </c>
      <c r="F70" s="148">
        <v>0</v>
      </c>
      <c r="G70" s="148">
        <v>0</v>
      </c>
      <c r="H70" s="148">
        <v>0</v>
      </c>
      <c r="I70" s="148" t="s">
        <v>192</v>
      </c>
      <c r="J70" s="148" t="s">
        <v>75</v>
      </c>
    </row>
    <row r="71" spans="1:10" x14ac:dyDescent="0.35">
      <c r="A71" s="148">
        <v>3.45166666666666</v>
      </c>
      <c r="B71" s="148">
        <v>37</v>
      </c>
      <c r="C71" s="148" t="s">
        <v>80</v>
      </c>
      <c r="D71" s="148">
        <v>96</v>
      </c>
      <c r="E71" s="148" t="s">
        <v>190</v>
      </c>
      <c r="F71" s="148">
        <v>0</v>
      </c>
      <c r="G71" s="148">
        <v>0</v>
      </c>
      <c r="H71" s="148">
        <v>0</v>
      </c>
      <c r="I71" s="148" t="s">
        <v>192</v>
      </c>
      <c r="J71" s="148" t="s">
        <v>75</v>
      </c>
    </row>
    <row r="72" spans="1:10" x14ac:dyDescent="0.35">
      <c r="A72" s="148">
        <v>3.5016666666666598</v>
      </c>
      <c r="B72" s="148">
        <v>37</v>
      </c>
      <c r="C72" s="148" t="s">
        <v>80</v>
      </c>
      <c r="D72" s="148">
        <v>178</v>
      </c>
      <c r="E72" s="148" t="s">
        <v>190</v>
      </c>
      <c r="F72" s="148">
        <v>0</v>
      </c>
      <c r="G72" s="148">
        <v>0</v>
      </c>
      <c r="H72" s="148">
        <v>0</v>
      </c>
      <c r="I72" s="148" t="s">
        <v>192</v>
      </c>
      <c r="J72" s="148" t="s">
        <v>75</v>
      </c>
    </row>
    <row r="73" spans="1:10" x14ac:dyDescent="0.35">
      <c r="A73" s="148">
        <v>3.5516666666666601</v>
      </c>
      <c r="B73" s="148">
        <v>37</v>
      </c>
      <c r="C73" s="148" t="s">
        <v>80</v>
      </c>
      <c r="D73" s="148">
        <v>61</v>
      </c>
      <c r="E73" s="148" t="s">
        <v>190</v>
      </c>
      <c r="F73" s="148">
        <v>0</v>
      </c>
      <c r="G73" s="148">
        <v>0</v>
      </c>
      <c r="H73" s="148">
        <v>0</v>
      </c>
      <c r="I73" s="148" t="s">
        <v>192</v>
      </c>
      <c r="J73" s="148" t="s">
        <v>75</v>
      </c>
    </row>
    <row r="74" spans="1:10" x14ac:dyDescent="0.35">
      <c r="A74" s="148">
        <v>3.6016666666666599</v>
      </c>
      <c r="B74" s="148">
        <v>37</v>
      </c>
      <c r="C74" s="148" t="s">
        <v>80</v>
      </c>
      <c r="D74" s="148">
        <v>207</v>
      </c>
      <c r="E74" s="148" t="s">
        <v>190</v>
      </c>
      <c r="F74" s="148">
        <v>0</v>
      </c>
      <c r="G74" s="148">
        <v>0</v>
      </c>
      <c r="H74" s="148">
        <v>0</v>
      </c>
      <c r="I74" s="148" t="s">
        <v>192</v>
      </c>
      <c r="J74" s="148" t="s">
        <v>75</v>
      </c>
    </row>
    <row r="75" spans="1:10" x14ac:dyDescent="0.35">
      <c r="A75" s="148">
        <v>3.6516666666666602</v>
      </c>
      <c r="B75" s="148">
        <v>37.1</v>
      </c>
      <c r="C75" s="148" t="s">
        <v>80</v>
      </c>
      <c r="D75" s="148">
        <v>254</v>
      </c>
      <c r="E75" s="148" t="s">
        <v>190</v>
      </c>
      <c r="F75" s="148">
        <v>0</v>
      </c>
      <c r="G75" s="148">
        <v>0</v>
      </c>
      <c r="H75" s="148">
        <v>0</v>
      </c>
      <c r="I75" s="148" t="s">
        <v>192</v>
      </c>
      <c r="J75" s="148" t="s">
        <v>75</v>
      </c>
    </row>
    <row r="76" spans="1:10" x14ac:dyDescent="0.35">
      <c r="A76" s="148">
        <v>3.70166666666666</v>
      </c>
      <c r="B76" s="148">
        <v>37</v>
      </c>
      <c r="C76" s="148" t="s">
        <v>80</v>
      </c>
      <c r="D76" s="148">
        <v>136</v>
      </c>
      <c r="E76" s="148" t="s">
        <v>190</v>
      </c>
      <c r="F76" s="148">
        <v>0</v>
      </c>
      <c r="G76" s="148">
        <v>0</v>
      </c>
      <c r="H76" s="148">
        <v>0</v>
      </c>
      <c r="I76" s="148" t="s">
        <v>192</v>
      </c>
      <c r="J76" s="148" t="s">
        <v>75</v>
      </c>
    </row>
    <row r="77" spans="1:10" x14ac:dyDescent="0.35">
      <c r="A77" s="148">
        <v>3.7516666666666598</v>
      </c>
      <c r="B77" s="148">
        <v>37</v>
      </c>
      <c r="C77" s="148" t="s">
        <v>80</v>
      </c>
      <c r="D77" s="148">
        <v>119</v>
      </c>
      <c r="E77" s="148" t="s">
        <v>190</v>
      </c>
      <c r="F77" s="148">
        <v>0</v>
      </c>
      <c r="G77" s="148">
        <v>0</v>
      </c>
      <c r="H77" s="148">
        <v>0</v>
      </c>
      <c r="I77" s="148" t="s">
        <v>192</v>
      </c>
      <c r="J77" s="148" t="s">
        <v>75</v>
      </c>
    </row>
    <row r="78" spans="1:10" x14ac:dyDescent="0.35">
      <c r="A78" s="148">
        <v>3.8016666666666601</v>
      </c>
      <c r="B78" s="148">
        <v>37</v>
      </c>
      <c r="C78" s="148" t="s">
        <v>80</v>
      </c>
      <c r="D78" s="148">
        <v>265</v>
      </c>
      <c r="E78" s="148" t="s">
        <v>190</v>
      </c>
      <c r="F78" s="148">
        <v>0</v>
      </c>
      <c r="G78" s="148">
        <v>0</v>
      </c>
      <c r="H78" s="148">
        <v>0</v>
      </c>
      <c r="I78" s="148" t="s">
        <v>192</v>
      </c>
      <c r="J78" s="148" t="s">
        <v>75</v>
      </c>
    </row>
    <row r="79" spans="1:10" x14ac:dyDescent="0.35">
      <c r="A79" s="148">
        <v>3.8516666666666599</v>
      </c>
      <c r="B79" s="148">
        <v>37</v>
      </c>
      <c r="C79" s="148" t="s">
        <v>80</v>
      </c>
      <c r="D79" s="148">
        <v>155</v>
      </c>
      <c r="E79" s="148" t="s">
        <v>190</v>
      </c>
      <c r="F79" s="148">
        <v>0</v>
      </c>
      <c r="G79" s="148">
        <v>0</v>
      </c>
      <c r="H79" s="148">
        <v>0</v>
      </c>
      <c r="I79" s="148" t="s">
        <v>192</v>
      </c>
      <c r="J79" s="148" t="s">
        <v>75</v>
      </c>
    </row>
    <row r="80" spans="1:10" x14ac:dyDescent="0.35">
      <c r="A80" s="148">
        <v>3.9016666666666602</v>
      </c>
      <c r="B80" s="148">
        <v>37</v>
      </c>
      <c r="C80" s="148" t="s">
        <v>80</v>
      </c>
      <c r="D80" s="148">
        <v>153</v>
      </c>
      <c r="E80" s="148" t="s">
        <v>190</v>
      </c>
      <c r="F80" s="148">
        <v>0</v>
      </c>
      <c r="G80" s="148">
        <v>0</v>
      </c>
      <c r="H80" s="148">
        <v>0</v>
      </c>
      <c r="I80" s="148" t="s">
        <v>192</v>
      </c>
      <c r="J80" s="148" t="s">
        <v>75</v>
      </c>
    </row>
    <row r="81" spans="1:10" x14ac:dyDescent="0.35">
      <c r="A81" s="148">
        <v>3.95166666666666</v>
      </c>
      <c r="B81" s="148">
        <v>37</v>
      </c>
      <c r="C81" s="148" t="s">
        <v>80</v>
      </c>
      <c r="D81" s="148">
        <v>222</v>
      </c>
      <c r="E81" s="148" t="s">
        <v>190</v>
      </c>
      <c r="F81" s="148">
        <v>0</v>
      </c>
      <c r="G81" s="148">
        <v>0</v>
      </c>
      <c r="H81" s="148">
        <v>0</v>
      </c>
      <c r="I81" s="148" t="s">
        <v>192</v>
      </c>
      <c r="J81" s="148" t="s">
        <v>75</v>
      </c>
    </row>
    <row r="82" spans="1:10" x14ac:dyDescent="0.35">
      <c r="A82" s="148">
        <v>4.0016666666666598</v>
      </c>
      <c r="B82" s="148">
        <v>37</v>
      </c>
      <c r="C82" s="148" t="s">
        <v>80</v>
      </c>
      <c r="D82" s="148">
        <v>217</v>
      </c>
      <c r="E82" s="148" t="s">
        <v>190</v>
      </c>
      <c r="F82" s="148">
        <v>0</v>
      </c>
      <c r="G82" s="148">
        <v>0</v>
      </c>
      <c r="H82" s="148">
        <v>0</v>
      </c>
      <c r="I82" s="148" t="s">
        <v>192</v>
      </c>
      <c r="J82" s="148" t="s">
        <v>75</v>
      </c>
    </row>
    <row r="83" spans="1:10" x14ac:dyDescent="0.35">
      <c r="A83" s="148">
        <v>4.0516666666666596</v>
      </c>
      <c r="B83" s="148">
        <v>37</v>
      </c>
      <c r="C83" s="148" t="s">
        <v>80</v>
      </c>
      <c r="D83" s="148">
        <v>174</v>
      </c>
      <c r="E83" s="148" t="s">
        <v>190</v>
      </c>
      <c r="F83" s="148">
        <v>0</v>
      </c>
      <c r="G83" s="148">
        <v>0</v>
      </c>
      <c r="H83" s="148">
        <v>0</v>
      </c>
      <c r="I83" s="148" t="s">
        <v>192</v>
      </c>
      <c r="J83" s="148" t="s">
        <v>75</v>
      </c>
    </row>
    <row r="84" spans="1:10" x14ac:dyDescent="0.35">
      <c r="A84" s="148">
        <v>4.1016666666666604</v>
      </c>
      <c r="B84" s="148">
        <v>37</v>
      </c>
      <c r="C84" s="148" t="s">
        <v>80</v>
      </c>
      <c r="D84" s="148">
        <v>191</v>
      </c>
      <c r="E84" s="148" t="s">
        <v>190</v>
      </c>
      <c r="F84" s="148">
        <v>0</v>
      </c>
      <c r="G84" s="148">
        <v>0</v>
      </c>
      <c r="H84" s="148">
        <v>0</v>
      </c>
      <c r="I84" s="148" t="s">
        <v>192</v>
      </c>
      <c r="J84" s="148" t="s">
        <v>75</v>
      </c>
    </row>
    <row r="85" spans="1:10" x14ac:dyDescent="0.35">
      <c r="A85" s="148">
        <v>4.1516666666666602</v>
      </c>
      <c r="B85" s="148">
        <v>37</v>
      </c>
      <c r="C85" s="148" t="s">
        <v>80</v>
      </c>
      <c r="D85" s="148">
        <v>286</v>
      </c>
      <c r="E85" s="148" t="s">
        <v>190</v>
      </c>
      <c r="F85" s="148">
        <v>0</v>
      </c>
      <c r="G85" s="148">
        <v>0</v>
      </c>
      <c r="H85" s="148">
        <v>0</v>
      </c>
      <c r="I85" s="148" t="s">
        <v>192</v>
      </c>
      <c r="J85" s="148" t="s">
        <v>75</v>
      </c>
    </row>
    <row r="86" spans="1:10" x14ac:dyDescent="0.35">
      <c r="A86" s="148">
        <v>4.20166666666666</v>
      </c>
      <c r="B86" s="148">
        <v>37</v>
      </c>
      <c r="C86" s="148" t="s">
        <v>80</v>
      </c>
      <c r="D86" s="148">
        <v>101</v>
      </c>
      <c r="E86" s="148" t="s">
        <v>190</v>
      </c>
      <c r="F86" s="148">
        <v>0</v>
      </c>
      <c r="G86" s="148">
        <v>0</v>
      </c>
      <c r="H86" s="148">
        <v>0</v>
      </c>
      <c r="I86" s="148" t="s">
        <v>192</v>
      </c>
      <c r="J86" s="148" t="s">
        <v>75</v>
      </c>
    </row>
    <row r="87" spans="1:10" x14ac:dyDescent="0.35">
      <c r="A87" s="148">
        <v>4.2516666666666598</v>
      </c>
      <c r="B87" s="148">
        <v>37</v>
      </c>
      <c r="C87" s="148" t="s">
        <v>80</v>
      </c>
      <c r="D87" s="148">
        <v>121</v>
      </c>
      <c r="E87" s="148" t="s">
        <v>190</v>
      </c>
      <c r="F87" s="148">
        <v>0</v>
      </c>
      <c r="G87" s="148">
        <v>0</v>
      </c>
      <c r="H87" s="148">
        <v>0</v>
      </c>
      <c r="I87" s="148" t="s">
        <v>192</v>
      </c>
      <c r="J87" s="148" t="s">
        <v>75</v>
      </c>
    </row>
    <row r="88" spans="1:10" x14ac:dyDescent="0.35">
      <c r="A88" s="148">
        <v>4.3016666666666596</v>
      </c>
      <c r="B88" s="148">
        <v>37</v>
      </c>
      <c r="C88" s="148" t="s">
        <v>80</v>
      </c>
      <c r="D88" s="148">
        <v>302</v>
      </c>
      <c r="E88" s="148" t="s">
        <v>190</v>
      </c>
      <c r="F88" s="148">
        <v>0</v>
      </c>
      <c r="G88" s="148">
        <v>0</v>
      </c>
      <c r="H88" s="148">
        <v>0</v>
      </c>
      <c r="I88" s="148" t="s">
        <v>192</v>
      </c>
      <c r="J88" s="148" t="s">
        <v>75</v>
      </c>
    </row>
    <row r="89" spans="1:10" x14ac:dyDescent="0.35">
      <c r="A89" s="148">
        <v>4.3516666666666604</v>
      </c>
      <c r="B89" s="148">
        <v>37</v>
      </c>
      <c r="C89" s="148" t="s">
        <v>80</v>
      </c>
      <c r="D89" s="148">
        <v>162</v>
      </c>
      <c r="E89" s="148" t="s">
        <v>190</v>
      </c>
      <c r="F89" s="148">
        <v>0</v>
      </c>
      <c r="G89" s="148">
        <v>0</v>
      </c>
      <c r="H89" s="148">
        <v>0</v>
      </c>
      <c r="I89" s="148" t="s">
        <v>192</v>
      </c>
      <c r="J89" s="148" t="s">
        <v>75</v>
      </c>
    </row>
    <row r="90" spans="1:10" x14ac:dyDescent="0.35">
      <c r="A90" s="148">
        <v>4.4016666666666602</v>
      </c>
      <c r="B90" s="148">
        <v>37</v>
      </c>
      <c r="C90" s="148" t="s">
        <v>80</v>
      </c>
      <c r="D90" s="148">
        <v>197</v>
      </c>
      <c r="E90" s="148" t="s">
        <v>190</v>
      </c>
      <c r="F90" s="148">
        <v>0</v>
      </c>
      <c r="G90" s="148">
        <v>0</v>
      </c>
      <c r="H90" s="148">
        <v>0</v>
      </c>
      <c r="I90" s="148" t="s">
        <v>192</v>
      </c>
      <c r="J90" s="148" t="s">
        <v>75</v>
      </c>
    </row>
    <row r="91" spans="1:10" x14ac:dyDescent="0.35">
      <c r="A91" s="148">
        <v>4.45166666666666</v>
      </c>
      <c r="B91" s="148">
        <v>37</v>
      </c>
      <c r="C91" s="148" t="s">
        <v>80</v>
      </c>
      <c r="D91" s="148">
        <v>168</v>
      </c>
      <c r="E91" s="148" t="s">
        <v>190</v>
      </c>
      <c r="F91" s="148">
        <v>0</v>
      </c>
      <c r="G91" s="148">
        <v>0</v>
      </c>
      <c r="H91" s="148">
        <v>0</v>
      </c>
      <c r="I91" s="148" t="s">
        <v>192</v>
      </c>
      <c r="J91" s="148" t="s">
        <v>75</v>
      </c>
    </row>
    <row r="92" spans="1:10" x14ac:dyDescent="0.35">
      <c r="A92" s="148">
        <v>4.5016666666666598</v>
      </c>
      <c r="B92" s="148">
        <v>37</v>
      </c>
      <c r="C92" s="148" t="s">
        <v>80</v>
      </c>
      <c r="D92" s="148">
        <v>180</v>
      </c>
      <c r="E92" s="148" t="s">
        <v>190</v>
      </c>
      <c r="F92" s="148">
        <v>0</v>
      </c>
      <c r="G92" s="148">
        <v>0</v>
      </c>
      <c r="H92" s="148">
        <v>0</v>
      </c>
      <c r="I92" s="148" t="s">
        <v>192</v>
      </c>
      <c r="J92" s="148" t="s">
        <v>75</v>
      </c>
    </row>
    <row r="93" spans="1:10" x14ac:dyDescent="0.35">
      <c r="A93" s="148">
        <v>4.5516666666666596</v>
      </c>
      <c r="B93" s="148">
        <v>37</v>
      </c>
      <c r="C93" s="148" t="s">
        <v>80</v>
      </c>
      <c r="D93" s="148">
        <v>259</v>
      </c>
      <c r="E93" s="148" t="s">
        <v>190</v>
      </c>
      <c r="F93" s="148">
        <v>0</v>
      </c>
      <c r="G93" s="148">
        <v>0</v>
      </c>
      <c r="H93" s="148">
        <v>0</v>
      </c>
      <c r="I93" s="148" t="s">
        <v>192</v>
      </c>
      <c r="J93" s="148" t="s">
        <v>75</v>
      </c>
    </row>
    <row r="94" spans="1:10" x14ac:dyDescent="0.35">
      <c r="A94" s="148">
        <v>4.6016666666666604</v>
      </c>
      <c r="B94" s="148">
        <v>37</v>
      </c>
      <c r="C94" s="148" t="s">
        <v>80</v>
      </c>
      <c r="D94" s="148">
        <v>269</v>
      </c>
      <c r="E94" s="148" t="s">
        <v>190</v>
      </c>
      <c r="F94" s="148">
        <v>0</v>
      </c>
      <c r="G94" s="148">
        <v>0</v>
      </c>
      <c r="H94" s="148">
        <v>0</v>
      </c>
      <c r="I94" s="148" t="s">
        <v>192</v>
      </c>
      <c r="J94" s="148" t="s">
        <v>75</v>
      </c>
    </row>
    <row r="95" spans="1:10" x14ac:dyDescent="0.35">
      <c r="A95" s="148">
        <v>4.6516666666666602</v>
      </c>
      <c r="B95" s="148">
        <v>37</v>
      </c>
      <c r="C95" s="148" t="s">
        <v>80</v>
      </c>
      <c r="D95" s="148">
        <v>189</v>
      </c>
      <c r="E95" s="148" t="s">
        <v>190</v>
      </c>
      <c r="F95" s="148">
        <v>0</v>
      </c>
      <c r="G95" s="148">
        <v>0</v>
      </c>
      <c r="H95" s="148">
        <v>0</v>
      </c>
      <c r="I95" s="148" t="s">
        <v>192</v>
      </c>
      <c r="J95" s="148" t="s">
        <v>75</v>
      </c>
    </row>
    <row r="96" spans="1:10" x14ac:dyDescent="0.35">
      <c r="A96" s="148">
        <v>4.70166666666666</v>
      </c>
      <c r="B96" s="148">
        <v>37</v>
      </c>
      <c r="C96" s="148" t="s">
        <v>80</v>
      </c>
      <c r="D96" s="148">
        <v>201</v>
      </c>
      <c r="E96" s="148" t="s">
        <v>190</v>
      </c>
      <c r="F96" s="148">
        <v>0</v>
      </c>
      <c r="G96" s="148">
        <v>0</v>
      </c>
      <c r="H96" s="148">
        <v>0</v>
      </c>
      <c r="I96" s="148" t="s">
        <v>192</v>
      </c>
      <c r="J96" s="148" t="s">
        <v>75</v>
      </c>
    </row>
    <row r="97" spans="1:10" x14ac:dyDescent="0.35">
      <c r="A97" s="148">
        <v>4.7516666666666598</v>
      </c>
      <c r="B97" s="148">
        <v>37</v>
      </c>
      <c r="C97" s="148" t="s">
        <v>80</v>
      </c>
      <c r="D97" s="148">
        <v>324</v>
      </c>
      <c r="E97" s="148" t="s">
        <v>190</v>
      </c>
      <c r="F97" s="148">
        <v>0</v>
      </c>
      <c r="G97" s="148">
        <v>0</v>
      </c>
      <c r="H97" s="148">
        <v>0</v>
      </c>
      <c r="I97" s="148" t="s">
        <v>192</v>
      </c>
      <c r="J97" s="148" t="s">
        <v>75</v>
      </c>
    </row>
    <row r="98" spans="1:10" x14ac:dyDescent="0.35">
      <c r="A98" s="148">
        <v>4.8016666666666596</v>
      </c>
      <c r="B98" s="148">
        <v>37</v>
      </c>
      <c r="C98" s="148" t="s">
        <v>80</v>
      </c>
      <c r="D98" s="148">
        <v>281</v>
      </c>
      <c r="E98" s="148" t="s">
        <v>190</v>
      </c>
      <c r="F98" s="148">
        <v>0</v>
      </c>
      <c r="G98" s="148">
        <v>0</v>
      </c>
      <c r="H98" s="148">
        <v>0</v>
      </c>
      <c r="I98" s="148" t="s">
        <v>192</v>
      </c>
      <c r="J98" s="148" t="s">
        <v>75</v>
      </c>
    </row>
    <row r="99" spans="1:10" x14ac:dyDescent="0.35">
      <c r="A99" s="148">
        <v>4.8516666666666604</v>
      </c>
      <c r="B99" s="148">
        <v>37</v>
      </c>
      <c r="C99" s="148" t="s">
        <v>80</v>
      </c>
      <c r="D99" s="148">
        <v>161</v>
      </c>
      <c r="E99" s="148" t="s">
        <v>190</v>
      </c>
      <c r="F99" s="148">
        <v>0</v>
      </c>
      <c r="G99" s="148">
        <v>0</v>
      </c>
      <c r="H99" s="148">
        <v>0</v>
      </c>
      <c r="I99" s="148" t="s">
        <v>192</v>
      </c>
      <c r="J99" s="148" t="s">
        <v>75</v>
      </c>
    </row>
    <row r="100" spans="1:10" x14ac:dyDescent="0.35">
      <c r="A100" s="148">
        <v>4.9016666666666602</v>
      </c>
      <c r="B100" s="148">
        <v>37</v>
      </c>
      <c r="C100" s="148" t="s">
        <v>80</v>
      </c>
      <c r="D100" s="148">
        <v>238</v>
      </c>
      <c r="E100" s="148" t="s">
        <v>190</v>
      </c>
      <c r="F100" s="148">
        <v>0</v>
      </c>
      <c r="G100" s="148">
        <v>0</v>
      </c>
      <c r="H100" s="148">
        <v>0</v>
      </c>
      <c r="I100" s="148" t="s">
        <v>192</v>
      </c>
      <c r="J100" s="148" t="s">
        <v>75</v>
      </c>
    </row>
    <row r="101" spans="1:10" x14ac:dyDescent="0.35">
      <c r="A101" s="148">
        <v>4.95166666666666</v>
      </c>
      <c r="B101" s="148">
        <v>37</v>
      </c>
      <c r="C101" s="148" t="s">
        <v>80</v>
      </c>
      <c r="D101" s="148">
        <v>334</v>
      </c>
      <c r="E101" s="148" t="s">
        <v>190</v>
      </c>
      <c r="F101" s="148">
        <v>0</v>
      </c>
      <c r="G101" s="148">
        <v>0</v>
      </c>
      <c r="H101" s="148">
        <v>0</v>
      </c>
      <c r="I101" s="148" t="s">
        <v>192</v>
      </c>
      <c r="J101" s="148" t="s">
        <v>75</v>
      </c>
    </row>
    <row r="102" spans="1:10" x14ac:dyDescent="0.35">
      <c r="A102" s="148">
        <v>5.0016666666666598</v>
      </c>
      <c r="B102" s="148">
        <v>37</v>
      </c>
      <c r="C102" s="148" t="s">
        <v>80</v>
      </c>
      <c r="D102" s="148">
        <v>310</v>
      </c>
      <c r="E102" s="148" t="s">
        <v>190</v>
      </c>
      <c r="F102" s="148">
        <v>0</v>
      </c>
      <c r="G102" s="148">
        <v>0</v>
      </c>
      <c r="H102" s="148">
        <v>0</v>
      </c>
      <c r="I102" s="148" t="s">
        <v>192</v>
      </c>
      <c r="J102" s="148" t="s">
        <v>75</v>
      </c>
    </row>
    <row r="103" spans="1:10" x14ac:dyDescent="0.35">
      <c r="A103" s="148">
        <v>5.0516666666666596</v>
      </c>
      <c r="B103" s="148">
        <v>37</v>
      </c>
      <c r="C103" s="148" t="s">
        <v>80</v>
      </c>
      <c r="D103" s="148">
        <v>368</v>
      </c>
      <c r="E103" s="148" t="s">
        <v>190</v>
      </c>
      <c r="F103" s="148">
        <v>0</v>
      </c>
      <c r="G103" s="148">
        <v>0</v>
      </c>
      <c r="H103" s="148">
        <v>0</v>
      </c>
      <c r="I103" s="148" t="s">
        <v>192</v>
      </c>
      <c r="J103" s="148" t="s">
        <v>75</v>
      </c>
    </row>
    <row r="104" spans="1:10" x14ac:dyDescent="0.35">
      <c r="A104" s="148">
        <v>5.1016666666666604</v>
      </c>
      <c r="B104" s="148">
        <v>37</v>
      </c>
      <c r="C104" s="148" t="s">
        <v>80</v>
      </c>
      <c r="D104" s="148">
        <v>288</v>
      </c>
      <c r="E104" s="148" t="s">
        <v>190</v>
      </c>
      <c r="F104" s="148">
        <v>0</v>
      </c>
      <c r="G104" s="148">
        <v>0</v>
      </c>
      <c r="H104" s="148">
        <v>0</v>
      </c>
      <c r="I104" s="148" t="s">
        <v>192</v>
      </c>
      <c r="J104" s="148" t="s">
        <v>75</v>
      </c>
    </row>
    <row r="105" spans="1:10" x14ac:dyDescent="0.35">
      <c r="A105" s="148">
        <v>5.1516666666666602</v>
      </c>
      <c r="B105" s="148">
        <v>37</v>
      </c>
      <c r="C105" s="148" t="s">
        <v>80</v>
      </c>
      <c r="D105" s="148">
        <v>387</v>
      </c>
      <c r="E105" s="148" t="s">
        <v>190</v>
      </c>
      <c r="F105" s="148">
        <v>0</v>
      </c>
      <c r="G105" s="148">
        <v>0</v>
      </c>
      <c r="H105" s="148">
        <v>0</v>
      </c>
      <c r="I105" s="148" t="s">
        <v>192</v>
      </c>
      <c r="J105" s="148" t="s">
        <v>75</v>
      </c>
    </row>
    <row r="106" spans="1:10" x14ac:dyDescent="0.35">
      <c r="A106" s="148">
        <v>5.20166666666666</v>
      </c>
      <c r="B106" s="148">
        <v>37</v>
      </c>
      <c r="C106" s="148" t="s">
        <v>80</v>
      </c>
      <c r="D106" s="148">
        <v>537</v>
      </c>
      <c r="E106" s="148" t="s">
        <v>190</v>
      </c>
      <c r="F106" s="148">
        <v>0</v>
      </c>
      <c r="G106" s="148">
        <v>0</v>
      </c>
      <c r="H106" s="148">
        <v>0</v>
      </c>
      <c r="I106" s="148" t="s">
        <v>192</v>
      </c>
      <c r="J106" s="148" t="s">
        <v>75</v>
      </c>
    </row>
    <row r="107" spans="1:10" x14ac:dyDescent="0.35">
      <c r="A107" s="148">
        <v>5.2516666666666598</v>
      </c>
      <c r="B107" s="148">
        <v>37</v>
      </c>
      <c r="C107" s="148" t="s">
        <v>80</v>
      </c>
      <c r="D107" s="148">
        <v>388</v>
      </c>
      <c r="E107" s="148" t="s">
        <v>190</v>
      </c>
      <c r="F107" s="148">
        <v>0</v>
      </c>
      <c r="G107" s="148">
        <v>0</v>
      </c>
      <c r="H107" s="148">
        <v>0</v>
      </c>
      <c r="I107" s="148" t="s">
        <v>192</v>
      </c>
      <c r="J107" s="148" t="s">
        <v>75</v>
      </c>
    </row>
    <row r="108" spans="1:10" x14ac:dyDescent="0.35">
      <c r="A108" s="148">
        <v>5.3016666666666596</v>
      </c>
      <c r="B108" s="148">
        <v>37</v>
      </c>
      <c r="C108" s="148" t="s">
        <v>80</v>
      </c>
      <c r="D108" s="148">
        <v>367</v>
      </c>
      <c r="E108" s="148" t="s">
        <v>190</v>
      </c>
      <c r="F108" s="148">
        <v>0</v>
      </c>
      <c r="G108" s="148">
        <v>0</v>
      </c>
      <c r="H108" s="148">
        <v>0</v>
      </c>
      <c r="I108" s="148" t="s">
        <v>192</v>
      </c>
      <c r="J108" s="148" t="s">
        <v>75</v>
      </c>
    </row>
    <row r="109" spans="1:10" x14ac:dyDescent="0.35">
      <c r="A109" s="148">
        <v>5.3516666666666604</v>
      </c>
      <c r="B109" s="148">
        <v>37</v>
      </c>
      <c r="C109" s="148" t="s">
        <v>80</v>
      </c>
      <c r="D109" s="148">
        <v>545</v>
      </c>
      <c r="E109" s="148" t="s">
        <v>190</v>
      </c>
      <c r="F109" s="148">
        <v>0</v>
      </c>
      <c r="G109" s="148">
        <v>0</v>
      </c>
      <c r="H109" s="148">
        <v>0</v>
      </c>
      <c r="I109" s="148" t="s">
        <v>192</v>
      </c>
      <c r="J109" s="148" t="s">
        <v>75</v>
      </c>
    </row>
    <row r="110" spans="1:10" x14ac:dyDescent="0.35">
      <c r="A110" s="148">
        <v>5.4016666666666602</v>
      </c>
      <c r="B110" s="148">
        <v>37</v>
      </c>
      <c r="C110" s="148" t="s">
        <v>80</v>
      </c>
      <c r="D110" s="148">
        <v>564</v>
      </c>
      <c r="E110" s="148" t="s">
        <v>190</v>
      </c>
      <c r="F110" s="148">
        <v>0</v>
      </c>
      <c r="G110" s="148">
        <v>0</v>
      </c>
      <c r="H110" s="148">
        <v>0</v>
      </c>
      <c r="I110" s="148" t="s">
        <v>192</v>
      </c>
      <c r="J110" s="148" t="s">
        <v>75</v>
      </c>
    </row>
    <row r="111" spans="1:10" x14ac:dyDescent="0.35">
      <c r="A111" s="148">
        <v>5.45166666666666</v>
      </c>
      <c r="B111" s="148">
        <v>37</v>
      </c>
      <c r="C111" s="148" t="s">
        <v>80</v>
      </c>
      <c r="D111" s="148">
        <v>400</v>
      </c>
      <c r="E111" s="148" t="s">
        <v>190</v>
      </c>
      <c r="F111" s="148">
        <v>0</v>
      </c>
      <c r="G111" s="148">
        <v>0</v>
      </c>
      <c r="H111" s="148">
        <v>0</v>
      </c>
      <c r="I111" s="148" t="s">
        <v>192</v>
      </c>
      <c r="J111" s="148" t="s">
        <v>75</v>
      </c>
    </row>
    <row r="112" spans="1:10" x14ac:dyDescent="0.35">
      <c r="A112" s="148">
        <v>5.5016666666666598</v>
      </c>
      <c r="B112" s="148">
        <v>37</v>
      </c>
      <c r="C112" s="148" t="s">
        <v>80</v>
      </c>
      <c r="D112" s="148">
        <v>552</v>
      </c>
      <c r="E112" s="148" t="s">
        <v>190</v>
      </c>
      <c r="F112" s="148">
        <v>0</v>
      </c>
      <c r="G112" s="148">
        <v>0</v>
      </c>
      <c r="H112" s="148">
        <v>0</v>
      </c>
      <c r="I112" s="148" t="s">
        <v>192</v>
      </c>
      <c r="J112" s="148" t="s">
        <v>75</v>
      </c>
    </row>
    <row r="113" spans="1:10" x14ac:dyDescent="0.35">
      <c r="A113" s="148">
        <v>5.5516666666666596</v>
      </c>
      <c r="B113" s="148">
        <v>37</v>
      </c>
      <c r="C113" s="148" t="s">
        <v>80</v>
      </c>
      <c r="D113" s="148">
        <v>398</v>
      </c>
      <c r="E113" s="148" t="s">
        <v>190</v>
      </c>
      <c r="F113" s="148">
        <v>0</v>
      </c>
      <c r="G113" s="148">
        <v>0</v>
      </c>
      <c r="H113" s="148">
        <v>0</v>
      </c>
      <c r="I113" s="148" t="s">
        <v>192</v>
      </c>
      <c r="J113" s="148" t="s">
        <v>75</v>
      </c>
    </row>
    <row r="114" spans="1:10" x14ac:dyDescent="0.35">
      <c r="A114" s="148">
        <v>5.6016666666666604</v>
      </c>
      <c r="B114" s="148">
        <v>37.1</v>
      </c>
      <c r="C114" s="148" t="s">
        <v>80</v>
      </c>
      <c r="D114" s="148">
        <v>498</v>
      </c>
      <c r="E114" s="148" t="s">
        <v>190</v>
      </c>
      <c r="F114" s="148">
        <v>0</v>
      </c>
      <c r="G114" s="148">
        <v>0</v>
      </c>
      <c r="H114" s="148">
        <v>0</v>
      </c>
      <c r="I114" s="148" t="s">
        <v>192</v>
      </c>
      <c r="J114" s="148" t="s">
        <v>75</v>
      </c>
    </row>
    <row r="115" spans="1:10" x14ac:dyDescent="0.35">
      <c r="A115" s="148">
        <v>5.6516666666666602</v>
      </c>
      <c r="B115" s="148">
        <v>37</v>
      </c>
      <c r="C115" s="148" t="s">
        <v>80</v>
      </c>
      <c r="D115" s="148">
        <v>493</v>
      </c>
      <c r="E115" s="148" t="s">
        <v>190</v>
      </c>
      <c r="F115" s="148">
        <v>0</v>
      </c>
      <c r="G115" s="148">
        <v>0</v>
      </c>
      <c r="H115" s="148">
        <v>0</v>
      </c>
      <c r="I115" s="148" t="s">
        <v>192</v>
      </c>
      <c r="J115" s="148" t="s">
        <v>75</v>
      </c>
    </row>
    <row r="116" spans="1:10" x14ac:dyDescent="0.35">
      <c r="A116" s="148">
        <v>5.70166666666666</v>
      </c>
      <c r="B116" s="148">
        <v>37</v>
      </c>
      <c r="C116" s="148" t="s">
        <v>80</v>
      </c>
      <c r="D116" s="148">
        <v>473</v>
      </c>
      <c r="E116" s="148" t="s">
        <v>190</v>
      </c>
      <c r="F116" s="148">
        <v>0</v>
      </c>
      <c r="G116" s="148">
        <v>0</v>
      </c>
      <c r="H116" s="148">
        <v>0</v>
      </c>
      <c r="I116" s="148" t="s">
        <v>192</v>
      </c>
      <c r="J116" s="148" t="s">
        <v>75</v>
      </c>
    </row>
    <row r="117" spans="1:10" x14ac:dyDescent="0.35">
      <c r="A117" s="148">
        <v>5.7516666666666598</v>
      </c>
      <c r="B117" s="148">
        <v>37.1</v>
      </c>
      <c r="C117" s="148" t="s">
        <v>80</v>
      </c>
      <c r="D117" s="148">
        <v>561</v>
      </c>
      <c r="E117" s="148" t="s">
        <v>190</v>
      </c>
      <c r="F117" s="148">
        <v>0</v>
      </c>
      <c r="G117" s="148">
        <v>0</v>
      </c>
      <c r="H117" s="148">
        <v>0</v>
      </c>
      <c r="I117" s="148" t="s">
        <v>192</v>
      </c>
      <c r="J117" s="148" t="s">
        <v>75</v>
      </c>
    </row>
    <row r="118" spans="1:10" x14ac:dyDescent="0.35">
      <c r="A118" s="148">
        <v>5.8016666666666596</v>
      </c>
      <c r="B118" s="148">
        <v>37</v>
      </c>
      <c r="C118" s="148" t="s">
        <v>80</v>
      </c>
      <c r="D118" s="148">
        <v>641</v>
      </c>
      <c r="E118" s="148" t="s">
        <v>190</v>
      </c>
      <c r="F118" s="148">
        <v>0</v>
      </c>
      <c r="G118" s="148">
        <v>0</v>
      </c>
      <c r="H118" s="148">
        <v>0</v>
      </c>
      <c r="I118" s="148" t="s">
        <v>192</v>
      </c>
      <c r="J118" s="148" t="s">
        <v>75</v>
      </c>
    </row>
    <row r="119" spans="1:10" x14ac:dyDescent="0.35">
      <c r="A119" s="148">
        <v>5.8516666666666604</v>
      </c>
      <c r="B119" s="148">
        <v>37</v>
      </c>
      <c r="C119" s="148" t="s">
        <v>80</v>
      </c>
      <c r="D119" s="148">
        <v>497</v>
      </c>
      <c r="E119" s="148" t="s">
        <v>190</v>
      </c>
      <c r="F119" s="148">
        <v>0</v>
      </c>
      <c r="G119" s="148">
        <v>0</v>
      </c>
      <c r="H119" s="148">
        <v>0</v>
      </c>
      <c r="I119" s="148" t="s">
        <v>192</v>
      </c>
      <c r="J119" s="148" t="s">
        <v>75</v>
      </c>
    </row>
    <row r="120" spans="1:10" x14ac:dyDescent="0.35">
      <c r="A120" s="148">
        <v>5.9016666666666602</v>
      </c>
      <c r="B120" s="148">
        <v>37</v>
      </c>
      <c r="C120" s="148" t="s">
        <v>80</v>
      </c>
      <c r="D120" s="148">
        <v>357</v>
      </c>
      <c r="E120" s="148" t="s">
        <v>190</v>
      </c>
      <c r="F120" s="148">
        <v>0</v>
      </c>
      <c r="G120" s="148">
        <v>0</v>
      </c>
      <c r="H120" s="148">
        <v>0</v>
      </c>
      <c r="I120" s="148" t="s">
        <v>192</v>
      </c>
      <c r="J120" s="148" t="s">
        <v>75</v>
      </c>
    </row>
    <row r="121" spans="1:10" x14ac:dyDescent="0.35">
      <c r="A121" s="148">
        <v>5.95166666666666</v>
      </c>
      <c r="B121" s="148">
        <v>37</v>
      </c>
      <c r="C121" s="148" t="s">
        <v>80</v>
      </c>
      <c r="D121" s="148">
        <v>480</v>
      </c>
      <c r="E121" s="148" t="s">
        <v>190</v>
      </c>
      <c r="F121" s="148">
        <v>0</v>
      </c>
      <c r="G121" s="148">
        <v>0</v>
      </c>
      <c r="H121" s="148">
        <v>0</v>
      </c>
      <c r="I121" s="148" t="s">
        <v>192</v>
      </c>
      <c r="J121" s="148" t="s">
        <v>75</v>
      </c>
    </row>
    <row r="122" spans="1:10" x14ac:dyDescent="0.35">
      <c r="A122" s="148">
        <v>6.0016666666666598</v>
      </c>
      <c r="B122" s="148">
        <v>37</v>
      </c>
      <c r="C122" s="148" t="s">
        <v>80</v>
      </c>
      <c r="D122" s="148">
        <v>279</v>
      </c>
      <c r="E122" s="148" t="s">
        <v>190</v>
      </c>
      <c r="F122" s="148">
        <v>0</v>
      </c>
      <c r="G122" s="148">
        <v>0</v>
      </c>
      <c r="H122" s="148">
        <v>0</v>
      </c>
      <c r="I122" s="148" t="s">
        <v>192</v>
      </c>
      <c r="J122" s="148" t="s">
        <v>75</v>
      </c>
    </row>
    <row r="123" spans="1:10" x14ac:dyDescent="0.35">
      <c r="A123" s="148">
        <v>6.0516666666666596</v>
      </c>
      <c r="B123" s="148">
        <v>37</v>
      </c>
      <c r="C123" s="148" t="s">
        <v>80</v>
      </c>
      <c r="D123" s="148">
        <v>316</v>
      </c>
      <c r="E123" s="148" t="s">
        <v>190</v>
      </c>
      <c r="F123" s="148">
        <v>0</v>
      </c>
      <c r="G123" s="148">
        <v>0</v>
      </c>
      <c r="H123" s="148">
        <v>0</v>
      </c>
      <c r="I123" s="148" t="s">
        <v>192</v>
      </c>
      <c r="J123" s="148" t="s">
        <v>75</v>
      </c>
    </row>
    <row r="124" spans="1:10" x14ac:dyDescent="0.35">
      <c r="A124" s="148">
        <v>6.1016666666666604</v>
      </c>
      <c r="B124" s="148">
        <v>37</v>
      </c>
      <c r="C124" s="148" t="s">
        <v>80</v>
      </c>
      <c r="D124" s="148">
        <v>629</v>
      </c>
      <c r="E124" s="148" t="s">
        <v>190</v>
      </c>
      <c r="F124" s="148">
        <v>0</v>
      </c>
      <c r="G124" s="148">
        <v>0</v>
      </c>
      <c r="H124" s="148">
        <v>0</v>
      </c>
      <c r="I124" s="148" t="s">
        <v>192</v>
      </c>
      <c r="J124" s="148" t="s">
        <v>75</v>
      </c>
    </row>
    <row r="125" spans="1:10" x14ac:dyDescent="0.35">
      <c r="A125" s="148">
        <v>6.1516666666666602</v>
      </c>
      <c r="B125" s="148">
        <v>37</v>
      </c>
      <c r="C125" s="148" t="s">
        <v>80</v>
      </c>
      <c r="D125" s="148">
        <v>629</v>
      </c>
      <c r="E125" s="148" t="s">
        <v>190</v>
      </c>
      <c r="F125" s="148">
        <v>0</v>
      </c>
      <c r="G125" s="148">
        <v>0</v>
      </c>
      <c r="H125" s="148">
        <v>0</v>
      </c>
      <c r="I125" s="148" t="s">
        <v>192</v>
      </c>
      <c r="J125" s="148" t="s">
        <v>75</v>
      </c>
    </row>
    <row r="126" spans="1:10" x14ac:dyDescent="0.35">
      <c r="A126" s="148">
        <v>6.20166666666666</v>
      </c>
      <c r="B126" s="148">
        <v>37</v>
      </c>
      <c r="C126" s="148" t="s">
        <v>80</v>
      </c>
      <c r="D126" s="148">
        <v>674</v>
      </c>
      <c r="E126" s="148" t="s">
        <v>190</v>
      </c>
      <c r="F126" s="148">
        <v>0</v>
      </c>
      <c r="G126" s="148">
        <v>0</v>
      </c>
      <c r="H126" s="148">
        <v>0</v>
      </c>
      <c r="I126" s="148" t="s">
        <v>192</v>
      </c>
      <c r="J126" s="148" t="s">
        <v>75</v>
      </c>
    </row>
    <row r="127" spans="1:10" x14ac:dyDescent="0.35">
      <c r="A127" s="148">
        <v>6.2516666666666598</v>
      </c>
      <c r="B127" s="148">
        <v>37</v>
      </c>
      <c r="C127" s="148" t="s">
        <v>80</v>
      </c>
      <c r="D127" s="148">
        <v>452</v>
      </c>
      <c r="E127" s="148" t="s">
        <v>190</v>
      </c>
      <c r="F127" s="148">
        <v>0</v>
      </c>
      <c r="G127" s="148">
        <v>0</v>
      </c>
      <c r="H127" s="148">
        <v>0</v>
      </c>
      <c r="I127" s="148" t="s">
        <v>192</v>
      </c>
      <c r="J127" s="148" t="s">
        <v>75</v>
      </c>
    </row>
    <row r="128" spans="1:10" x14ac:dyDescent="0.35">
      <c r="A128" s="148">
        <v>6.3016666666666596</v>
      </c>
      <c r="B128" s="148">
        <v>37</v>
      </c>
      <c r="C128" s="148" t="s">
        <v>80</v>
      </c>
      <c r="D128" s="148">
        <v>562</v>
      </c>
      <c r="E128" s="148" t="s">
        <v>190</v>
      </c>
      <c r="F128" s="148">
        <v>0</v>
      </c>
      <c r="G128" s="148">
        <v>0</v>
      </c>
      <c r="H128" s="148">
        <v>0</v>
      </c>
      <c r="I128" s="148" t="s">
        <v>192</v>
      </c>
      <c r="J128" s="148" t="s">
        <v>75</v>
      </c>
    </row>
    <row r="129" spans="1:10" x14ac:dyDescent="0.35">
      <c r="A129" s="148">
        <v>6.3516666666666604</v>
      </c>
      <c r="B129" s="148">
        <v>37</v>
      </c>
      <c r="C129" s="148" t="s">
        <v>80</v>
      </c>
      <c r="D129" s="148">
        <v>574</v>
      </c>
      <c r="E129" s="148" t="s">
        <v>190</v>
      </c>
      <c r="F129" s="148">
        <v>0</v>
      </c>
      <c r="G129" s="148">
        <v>0</v>
      </c>
      <c r="H129" s="148">
        <v>0</v>
      </c>
      <c r="I129" s="148" t="s">
        <v>192</v>
      </c>
      <c r="J129" s="148" t="s">
        <v>75</v>
      </c>
    </row>
    <row r="130" spans="1:10" x14ac:dyDescent="0.35">
      <c r="A130" s="148">
        <v>6.4016666666666602</v>
      </c>
      <c r="B130" s="148">
        <v>37</v>
      </c>
      <c r="C130" s="148" t="s">
        <v>80</v>
      </c>
      <c r="D130" s="148">
        <v>542</v>
      </c>
      <c r="E130" s="148" t="s">
        <v>190</v>
      </c>
      <c r="F130" s="148">
        <v>0</v>
      </c>
      <c r="G130" s="148">
        <v>0</v>
      </c>
      <c r="H130" s="148">
        <v>0</v>
      </c>
      <c r="I130" s="148" t="s">
        <v>192</v>
      </c>
      <c r="J130" s="148" t="s">
        <v>75</v>
      </c>
    </row>
    <row r="131" spans="1:10" x14ac:dyDescent="0.35">
      <c r="A131" s="148">
        <v>6.45166666666666</v>
      </c>
      <c r="B131" s="148">
        <v>37.1</v>
      </c>
      <c r="C131" s="148" t="s">
        <v>80</v>
      </c>
      <c r="D131" s="148">
        <v>574</v>
      </c>
      <c r="E131" s="148" t="s">
        <v>190</v>
      </c>
      <c r="F131" s="148">
        <v>0</v>
      </c>
      <c r="G131" s="148">
        <v>0</v>
      </c>
      <c r="H131" s="148">
        <v>0</v>
      </c>
      <c r="I131" s="148" t="s">
        <v>192</v>
      </c>
      <c r="J131" s="148" t="s">
        <v>75</v>
      </c>
    </row>
    <row r="132" spans="1:10" x14ac:dyDescent="0.35">
      <c r="A132" s="148">
        <v>6.5016666666666598</v>
      </c>
      <c r="B132" s="148">
        <v>37</v>
      </c>
      <c r="C132" s="148" t="s">
        <v>80</v>
      </c>
      <c r="D132" s="148">
        <v>454</v>
      </c>
      <c r="E132" s="148" t="s">
        <v>190</v>
      </c>
      <c r="F132" s="148">
        <v>0</v>
      </c>
      <c r="G132" s="148">
        <v>0</v>
      </c>
      <c r="H132" s="148">
        <v>0</v>
      </c>
      <c r="I132" s="148" t="s">
        <v>192</v>
      </c>
      <c r="J132" s="148" t="s">
        <v>75</v>
      </c>
    </row>
    <row r="133" spans="1:10" x14ac:dyDescent="0.35">
      <c r="A133" s="148">
        <v>6.5516666666666596</v>
      </c>
      <c r="B133" s="148">
        <v>37</v>
      </c>
      <c r="C133" s="148" t="s">
        <v>80</v>
      </c>
      <c r="D133" s="148">
        <v>694</v>
      </c>
      <c r="E133" s="148" t="s">
        <v>190</v>
      </c>
      <c r="F133" s="148">
        <v>0</v>
      </c>
      <c r="G133" s="148">
        <v>0</v>
      </c>
      <c r="H133" s="148">
        <v>0</v>
      </c>
      <c r="I133" s="148" t="s">
        <v>192</v>
      </c>
      <c r="J133" s="148" t="s">
        <v>75</v>
      </c>
    </row>
    <row r="134" spans="1:10" x14ac:dyDescent="0.35">
      <c r="A134" s="148">
        <v>6.6016666666666604</v>
      </c>
      <c r="B134" s="148">
        <v>37</v>
      </c>
      <c r="C134" s="148" t="s">
        <v>80</v>
      </c>
      <c r="D134" s="148">
        <v>542</v>
      </c>
      <c r="E134" s="148" t="s">
        <v>190</v>
      </c>
      <c r="F134" s="148">
        <v>0</v>
      </c>
      <c r="G134" s="148">
        <v>0</v>
      </c>
      <c r="H134" s="148">
        <v>0</v>
      </c>
      <c r="I134" s="148" t="s">
        <v>192</v>
      </c>
      <c r="J134" s="148" t="s">
        <v>75</v>
      </c>
    </row>
    <row r="135" spans="1:10" x14ac:dyDescent="0.35">
      <c r="A135" s="148">
        <v>6.6516666666666602</v>
      </c>
      <c r="B135" s="148">
        <v>37</v>
      </c>
      <c r="C135" s="148" t="s">
        <v>80</v>
      </c>
      <c r="D135" s="148">
        <v>476</v>
      </c>
      <c r="E135" s="148" t="s">
        <v>190</v>
      </c>
      <c r="F135" s="148">
        <v>0</v>
      </c>
      <c r="G135" s="148">
        <v>0</v>
      </c>
      <c r="H135" s="148">
        <v>0</v>
      </c>
      <c r="I135" s="148" t="s">
        <v>192</v>
      </c>
      <c r="J135" s="148" t="s">
        <v>75</v>
      </c>
    </row>
    <row r="136" spans="1:10" x14ac:dyDescent="0.35">
      <c r="A136" s="148">
        <v>6.70166666666666</v>
      </c>
      <c r="B136" s="148">
        <v>37</v>
      </c>
      <c r="C136" s="148" t="s">
        <v>80</v>
      </c>
      <c r="D136" s="148">
        <v>497</v>
      </c>
      <c r="E136" s="148" t="s">
        <v>190</v>
      </c>
      <c r="F136" s="148">
        <v>0</v>
      </c>
      <c r="G136" s="148">
        <v>0</v>
      </c>
      <c r="H136" s="148">
        <v>0</v>
      </c>
      <c r="I136" s="148" t="s">
        <v>192</v>
      </c>
      <c r="J136" s="148" t="s">
        <v>75</v>
      </c>
    </row>
    <row r="137" spans="1:10" x14ac:dyDescent="0.35">
      <c r="A137" s="148">
        <v>6.7516666666666598</v>
      </c>
      <c r="B137" s="148">
        <v>37</v>
      </c>
      <c r="C137" s="148" t="s">
        <v>80</v>
      </c>
      <c r="D137" s="148">
        <v>556</v>
      </c>
      <c r="E137" s="148" t="s">
        <v>190</v>
      </c>
      <c r="F137" s="148">
        <v>0</v>
      </c>
      <c r="G137" s="148">
        <v>0</v>
      </c>
      <c r="H137" s="148">
        <v>0</v>
      </c>
      <c r="I137" s="148" t="s">
        <v>192</v>
      </c>
      <c r="J137" s="148" t="s">
        <v>75</v>
      </c>
    </row>
    <row r="138" spans="1:10" x14ac:dyDescent="0.35">
      <c r="A138" s="148">
        <v>6.8016666666666596</v>
      </c>
      <c r="B138" s="148">
        <v>37</v>
      </c>
      <c r="C138" s="148" t="s">
        <v>80</v>
      </c>
      <c r="D138" s="148">
        <v>542</v>
      </c>
      <c r="E138" s="148" t="s">
        <v>190</v>
      </c>
      <c r="F138" s="148">
        <v>0</v>
      </c>
      <c r="G138" s="148">
        <v>0</v>
      </c>
      <c r="H138" s="148">
        <v>0</v>
      </c>
      <c r="I138" s="148" t="s">
        <v>192</v>
      </c>
      <c r="J138" s="148" t="s">
        <v>75</v>
      </c>
    </row>
    <row r="139" spans="1:10" x14ac:dyDescent="0.35">
      <c r="A139" s="148">
        <v>6.8516666666666604</v>
      </c>
      <c r="B139" s="148">
        <v>37</v>
      </c>
      <c r="C139" s="148" t="s">
        <v>80</v>
      </c>
      <c r="D139" s="148">
        <v>337</v>
      </c>
      <c r="E139" s="148" t="s">
        <v>190</v>
      </c>
      <c r="F139" s="148">
        <v>0</v>
      </c>
      <c r="G139" s="148">
        <v>0</v>
      </c>
      <c r="H139" s="148">
        <v>0</v>
      </c>
      <c r="I139" s="148" t="s">
        <v>192</v>
      </c>
      <c r="J139" s="148" t="s">
        <v>75</v>
      </c>
    </row>
    <row r="140" spans="1:10" x14ac:dyDescent="0.35">
      <c r="A140" s="148">
        <v>6.9016666666666602</v>
      </c>
      <c r="B140" s="148">
        <v>37</v>
      </c>
      <c r="C140" s="148" t="s">
        <v>80</v>
      </c>
      <c r="D140" s="148">
        <v>538</v>
      </c>
      <c r="E140" s="148" t="s">
        <v>190</v>
      </c>
      <c r="F140" s="148">
        <v>0</v>
      </c>
      <c r="G140" s="148">
        <v>0</v>
      </c>
      <c r="H140" s="148">
        <v>0</v>
      </c>
      <c r="I140" s="148" t="s">
        <v>192</v>
      </c>
      <c r="J140" s="148" t="s">
        <v>75</v>
      </c>
    </row>
    <row r="141" spans="1:10" x14ac:dyDescent="0.35">
      <c r="A141" s="148">
        <v>6.95166666666666</v>
      </c>
      <c r="B141" s="148">
        <v>37</v>
      </c>
      <c r="C141" s="148" t="s">
        <v>80</v>
      </c>
      <c r="D141" s="148">
        <v>727</v>
      </c>
      <c r="E141" s="148" t="s">
        <v>190</v>
      </c>
      <c r="F141" s="148">
        <v>0</v>
      </c>
      <c r="G141" s="148">
        <v>0</v>
      </c>
      <c r="H141" s="148">
        <v>0</v>
      </c>
      <c r="I141" s="148" t="s">
        <v>192</v>
      </c>
      <c r="J141" s="148" t="s">
        <v>75</v>
      </c>
    </row>
    <row r="142" spans="1:10" x14ac:dyDescent="0.35">
      <c r="A142" s="148">
        <v>7.0016666666666598</v>
      </c>
      <c r="B142" s="148">
        <v>37</v>
      </c>
      <c r="C142" s="148" t="s">
        <v>80</v>
      </c>
      <c r="D142" s="148">
        <v>434</v>
      </c>
      <c r="E142" s="148" t="s">
        <v>190</v>
      </c>
      <c r="F142" s="148">
        <v>0</v>
      </c>
      <c r="G142" s="148">
        <v>0</v>
      </c>
      <c r="H142" s="148">
        <v>0</v>
      </c>
      <c r="I142" s="148" t="s">
        <v>192</v>
      </c>
      <c r="J142" s="148" t="s">
        <v>75</v>
      </c>
    </row>
    <row r="143" spans="1:10" x14ac:dyDescent="0.35">
      <c r="A143" s="148">
        <v>7.0516666666666596</v>
      </c>
      <c r="B143" s="148">
        <v>37</v>
      </c>
      <c r="C143" s="148" t="s">
        <v>80</v>
      </c>
      <c r="D143" s="148">
        <v>388</v>
      </c>
      <c r="E143" s="148" t="s">
        <v>190</v>
      </c>
      <c r="F143" s="148">
        <v>0</v>
      </c>
      <c r="G143" s="148">
        <v>0</v>
      </c>
      <c r="H143" s="148">
        <v>0</v>
      </c>
      <c r="I143" s="148" t="s">
        <v>192</v>
      </c>
      <c r="J143" s="148" t="s">
        <v>75</v>
      </c>
    </row>
    <row r="144" spans="1:10" x14ac:dyDescent="0.35">
      <c r="A144" s="148">
        <v>7.1016666666666604</v>
      </c>
      <c r="B144" s="148">
        <v>37</v>
      </c>
      <c r="C144" s="148" t="s">
        <v>80</v>
      </c>
      <c r="D144" s="148">
        <v>575</v>
      </c>
      <c r="E144" s="148" t="s">
        <v>190</v>
      </c>
      <c r="F144" s="148">
        <v>0</v>
      </c>
      <c r="G144" s="148">
        <v>0</v>
      </c>
      <c r="H144" s="148">
        <v>0</v>
      </c>
      <c r="I144" s="148" t="s">
        <v>192</v>
      </c>
      <c r="J144" s="148" t="s">
        <v>75</v>
      </c>
    </row>
    <row r="145" spans="1:10" x14ac:dyDescent="0.35">
      <c r="A145" s="148">
        <v>7.1516666666666602</v>
      </c>
      <c r="B145" s="148">
        <v>37</v>
      </c>
      <c r="C145" s="148" t="s">
        <v>80</v>
      </c>
      <c r="D145" s="148">
        <v>585</v>
      </c>
      <c r="E145" s="148" t="s">
        <v>190</v>
      </c>
      <c r="F145" s="148">
        <v>0</v>
      </c>
      <c r="G145" s="148">
        <v>0</v>
      </c>
      <c r="H145" s="148">
        <v>0</v>
      </c>
      <c r="I145" s="148" t="s">
        <v>192</v>
      </c>
      <c r="J145" s="148" t="s">
        <v>75</v>
      </c>
    </row>
    <row r="146" spans="1:10" x14ac:dyDescent="0.35">
      <c r="A146" s="148">
        <v>7.20166666666666</v>
      </c>
      <c r="B146" s="148">
        <v>37</v>
      </c>
      <c r="C146" s="148" t="s">
        <v>80</v>
      </c>
      <c r="D146" s="148">
        <v>829</v>
      </c>
      <c r="E146" s="148" t="s">
        <v>190</v>
      </c>
      <c r="F146" s="148">
        <v>0</v>
      </c>
      <c r="G146" s="148">
        <v>0</v>
      </c>
      <c r="H146" s="148">
        <v>0</v>
      </c>
      <c r="I146" s="148" t="s">
        <v>192</v>
      </c>
      <c r="J146" s="148" t="s">
        <v>75</v>
      </c>
    </row>
    <row r="147" spans="1:10" x14ac:dyDescent="0.35">
      <c r="A147" s="148">
        <v>7.2516666666666598</v>
      </c>
      <c r="B147" s="148">
        <v>37</v>
      </c>
      <c r="C147" s="148" t="s">
        <v>80</v>
      </c>
      <c r="D147" s="148">
        <v>472</v>
      </c>
      <c r="E147" s="148" t="s">
        <v>190</v>
      </c>
      <c r="F147" s="148">
        <v>0</v>
      </c>
      <c r="G147" s="148">
        <v>0</v>
      </c>
      <c r="H147" s="148">
        <v>0</v>
      </c>
      <c r="I147" s="148" t="s">
        <v>192</v>
      </c>
      <c r="J147" s="148" t="s">
        <v>75</v>
      </c>
    </row>
    <row r="148" spans="1:10" x14ac:dyDescent="0.35">
      <c r="A148" s="148">
        <v>7.3016666666666596</v>
      </c>
      <c r="B148" s="148">
        <v>37</v>
      </c>
      <c r="C148" s="148" t="s">
        <v>80</v>
      </c>
      <c r="D148" s="148">
        <v>585</v>
      </c>
      <c r="E148" s="148" t="s">
        <v>190</v>
      </c>
      <c r="F148" s="148">
        <v>0</v>
      </c>
      <c r="G148" s="148">
        <v>0</v>
      </c>
      <c r="H148" s="148">
        <v>0</v>
      </c>
      <c r="I148" s="148" t="s">
        <v>192</v>
      </c>
      <c r="J148" s="148" t="s">
        <v>75</v>
      </c>
    </row>
    <row r="149" spans="1:10" x14ac:dyDescent="0.35">
      <c r="A149" s="148">
        <v>7.3516666666666604</v>
      </c>
      <c r="B149" s="148">
        <v>37</v>
      </c>
      <c r="C149" s="148" t="s">
        <v>80</v>
      </c>
      <c r="D149" s="148">
        <v>769</v>
      </c>
      <c r="E149" s="148" t="s">
        <v>190</v>
      </c>
      <c r="F149" s="148">
        <v>0</v>
      </c>
      <c r="G149" s="148">
        <v>0</v>
      </c>
      <c r="H149" s="148">
        <v>0</v>
      </c>
      <c r="I149" s="148" t="s">
        <v>192</v>
      </c>
      <c r="J149" s="148" t="s">
        <v>75</v>
      </c>
    </row>
    <row r="150" spans="1:10" x14ac:dyDescent="0.35">
      <c r="A150" s="148">
        <v>7.4016666666666602</v>
      </c>
      <c r="B150" s="148">
        <v>37</v>
      </c>
      <c r="C150" s="148" t="s">
        <v>80</v>
      </c>
      <c r="D150" s="148">
        <v>759</v>
      </c>
      <c r="E150" s="148" t="s">
        <v>190</v>
      </c>
      <c r="F150" s="148">
        <v>0</v>
      </c>
      <c r="G150" s="148">
        <v>0</v>
      </c>
      <c r="H150" s="148">
        <v>0</v>
      </c>
      <c r="I150" s="148" t="s">
        <v>192</v>
      </c>
      <c r="J150" s="148" t="s">
        <v>75</v>
      </c>
    </row>
    <row r="151" spans="1:10" x14ac:dyDescent="0.35">
      <c r="A151" s="148">
        <v>7.45166666666666</v>
      </c>
      <c r="B151" s="148">
        <v>37</v>
      </c>
      <c r="C151" s="148" t="s">
        <v>80</v>
      </c>
      <c r="D151" s="148">
        <v>633</v>
      </c>
      <c r="E151" s="148" t="s">
        <v>190</v>
      </c>
      <c r="F151" s="148">
        <v>0</v>
      </c>
      <c r="G151" s="148">
        <v>0</v>
      </c>
      <c r="H151" s="148">
        <v>0</v>
      </c>
      <c r="I151" s="148" t="s">
        <v>192</v>
      </c>
      <c r="J151" s="148" t="s">
        <v>75</v>
      </c>
    </row>
    <row r="152" spans="1:10" x14ac:dyDescent="0.35">
      <c r="A152" s="148">
        <v>7.5016666666666598</v>
      </c>
      <c r="B152" s="148">
        <v>37</v>
      </c>
      <c r="C152" s="148" t="s">
        <v>80</v>
      </c>
      <c r="D152" s="148">
        <v>877</v>
      </c>
      <c r="E152" s="148" t="s">
        <v>190</v>
      </c>
      <c r="F152" s="148">
        <v>0</v>
      </c>
      <c r="G152" s="148">
        <v>0</v>
      </c>
      <c r="H152" s="148">
        <v>0</v>
      </c>
      <c r="I152" s="148" t="s">
        <v>192</v>
      </c>
      <c r="J152" s="148" t="s">
        <v>75</v>
      </c>
    </row>
    <row r="153" spans="1:10" x14ac:dyDescent="0.35">
      <c r="A153" s="148">
        <v>7.5516666666666596</v>
      </c>
      <c r="B153" s="148">
        <v>37</v>
      </c>
      <c r="C153" s="148" t="s">
        <v>80</v>
      </c>
      <c r="D153" s="148">
        <v>493</v>
      </c>
      <c r="E153" s="148" t="s">
        <v>190</v>
      </c>
      <c r="F153" s="148">
        <v>0</v>
      </c>
      <c r="G153" s="148">
        <v>0</v>
      </c>
      <c r="H153" s="148">
        <v>0</v>
      </c>
      <c r="I153" s="148" t="s">
        <v>192</v>
      </c>
      <c r="J153" s="148" t="s">
        <v>75</v>
      </c>
    </row>
    <row r="154" spans="1:10" x14ac:dyDescent="0.35">
      <c r="A154" s="148">
        <v>7.6016666666666604</v>
      </c>
      <c r="B154" s="148">
        <v>37</v>
      </c>
      <c r="C154" s="148" t="s">
        <v>80</v>
      </c>
      <c r="D154" s="148">
        <v>690</v>
      </c>
      <c r="E154" s="148" t="s">
        <v>190</v>
      </c>
      <c r="F154" s="148">
        <v>0</v>
      </c>
      <c r="G154" s="148">
        <v>0</v>
      </c>
      <c r="H154" s="148">
        <v>0</v>
      </c>
      <c r="I154" s="148" t="s">
        <v>192</v>
      </c>
      <c r="J154" s="148" t="s">
        <v>75</v>
      </c>
    </row>
    <row r="155" spans="1:10" x14ac:dyDescent="0.35">
      <c r="A155" s="148">
        <v>7.6516666666666602</v>
      </c>
      <c r="B155" s="148">
        <v>37</v>
      </c>
      <c r="C155" s="148" t="s">
        <v>80</v>
      </c>
      <c r="D155" s="148">
        <v>675</v>
      </c>
      <c r="E155" s="148" t="s">
        <v>190</v>
      </c>
      <c r="F155" s="148">
        <v>0</v>
      </c>
      <c r="G155" s="148">
        <v>0</v>
      </c>
      <c r="H155" s="148">
        <v>0</v>
      </c>
      <c r="I155" s="148" t="s">
        <v>192</v>
      </c>
      <c r="J155" s="148" t="s">
        <v>75</v>
      </c>
    </row>
    <row r="156" spans="1:10" x14ac:dyDescent="0.35">
      <c r="A156" s="148">
        <v>7.70166666666666</v>
      </c>
      <c r="B156" s="148">
        <v>37</v>
      </c>
      <c r="C156" s="148" t="s">
        <v>80</v>
      </c>
      <c r="D156" s="148">
        <v>711</v>
      </c>
      <c r="E156" s="148" t="s">
        <v>190</v>
      </c>
      <c r="F156" s="148">
        <v>0</v>
      </c>
      <c r="G156" s="148">
        <v>0</v>
      </c>
      <c r="H156" s="148">
        <v>0</v>
      </c>
      <c r="I156" s="148" t="s">
        <v>192</v>
      </c>
      <c r="J156" s="148" t="s">
        <v>75</v>
      </c>
    </row>
    <row r="157" spans="1:10" x14ac:dyDescent="0.35">
      <c r="A157" s="148">
        <v>7.7516666666666598</v>
      </c>
      <c r="B157" s="148">
        <v>37</v>
      </c>
      <c r="C157" s="148" t="s">
        <v>80</v>
      </c>
      <c r="D157" s="148">
        <v>631</v>
      </c>
      <c r="E157" s="148" t="s">
        <v>190</v>
      </c>
      <c r="F157" s="148">
        <v>0</v>
      </c>
      <c r="G157" s="148">
        <v>0</v>
      </c>
      <c r="H157" s="148">
        <v>0</v>
      </c>
      <c r="I157" s="148" t="s">
        <v>192</v>
      </c>
      <c r="J157" s="148" t="s">
        <v>75</v>
      </c>
    </row>
    <row r="158" spans="1:10" x14ac:dyDescent="0.35">
      <c r="A158" s="148">
        <v>7.8016666666666596</v>
      </c>
      <c r="B158" s="148">
        <v>37</v>
      </c>
      <c r="C158" s="148" t="s">
        <v>80</v>
      </c>
      <c r="D158" s="148">
        <v>640</v>
      </c>
      <c r="E158" s="148" t="s">
        <v>190</v>
      </c>
      <c r="F158" s="148">
        <v>0</v>
      </c>
      <c r="G158" s="148">
        <v>0</v>
      </c>
      <c r="H158" s="148">
        <v>0</v>
      </c>
      <c r="I158" s="148" t="s">
        <v>192</v>
      </c>
      <c r="J158" s="148" t="s">
        <v>75</v>
      </c>
    </row>
    <row r="159" spans="1:10" x14ac:dyDescent="0.35">
      <c r="A159" s="148">
        <v>7.8516666666666604</v>
      </c>
      <c r="B159" s="148">
        <v>37</v>
      </c>
      <c r="C159" s="148" t="s">
        <v>80</v>
      </c>
      <c r="D159" s="148">
        <v>811</v>
      </c>
      <c r="E159" s="148" t="s">
        <v>190</v>
      </c>
      <c r="F159" s="148">
        <v>0</v>
      </c>
      <c r="G159" s="148">
        <v>0</v>
      </c>
      <c r="H159" s="148">
        <v>0</v>
      </c>
      <c r="I159" s="148" t="s">
        <v>192</v>
      </c>
      <c r="J159" s="148" t="s">
        <v>75</v>
      </c>
    </row>
    <row r="160" spans="1:10" x14ac:dyDescent="0.35">
      <c r="A160" s="148">
        <v>7.9016666666666602</v>
      </c>
      <c r="B160" s="148">
        <v>37</v>
      </c>
      <c r="C160" s="148" t="s">
        <v>80</v>
      </c>
      <c r="D160" s="148">
        <v>699</v>
      </c>
      <c r="E160" s="148" t="s">
        <v>190</v>
      </c>
      <c r="F160" s="148">
        <v>0</v>
      </c>
      <c r="G160" s="148">
        <v>0</v>
      </c>
      <c r="H160" s="148">
        <v>0</v>
      </c>
      <c r="I160" s="148" t="s">
        <v>192</v>
      </c>
      <c r="J160" s="148" t="s">
        <v>75</v>
      </c>
    </row>
    <row r="161" spans="1:10" x14ac:dyDescent="0.35">
      <c r="A161" s="148">
        <v>7.95166666666666</v>
      </c>
      <c r="B161" s="148">
        <v>37</v>
      </c>
      <c r="C161" s="148" t="s">
        <v>80</v>
      </c>
      <c r="D161" s="148">
        <v>726</v>
      </c>
      <c r="E161" s="148" t="s">
        <v>190</v>
      </c>
      <c r="F161" s="148">
        <v>0</v>
      </c>
      <c r="G161" s="148">
        <v>0</v>
      </c>
      <c r="H161" s="148">
        <v>0</v>
      </c>
      <c r="I161" s="148" t="s">
        <v>192</v>
      </c>
      <c r="J161" s="148" t="s">
        <v>75</v>
      </c>
    </row>
    <row r="162" spans="1:10" x14ac:dyDescent="0.35">
      <c r="A162" s="148">
        <v>8.0016666666666598</v>
      </c>
      <c r="B162" s="148">
        <v>37</v>
      </c>
      <c r="C162" s="148" t="s">
        <v>80</v>
      </c>
      <c r="D162" s="148">
        <v>979</v>
      </c>
      <c r="E162" s="148" t="s">
        <v>190</v>
      </c>
      <c r="F162" s="148">
        <v>0</v>
      </c>
      <c r="G162" s="148">
        <v>0</v>
      </c>
      <c r="H162" s="148">
        <v>0</v>
      </c>
      <c r="I162" s="148" t="s">
        <v>192</v>
      </c>
      <c r="J162" s="148" t="s">
        <v>75</v>
      </c>
    </row>
    <row r="163" spans="1:10" x14ac:dyDescent="0.35">
      <c r="A163" s="148">
        <v>8.0516666666666605</v>
      </c>
      <c r="B163" s="148">
        <v>37</v>
      </c>
      <c r="C163" s="148" t="s">
        <v>80</v>
      </c>
      <c r="D163" s="148">
        <v>760</v>
      </c>
      <c r="E163" s="148" t="s">
        <v>190</v>
      </c>
      <c r="F163" s="148">
        <v>0</v>
      </c>
      <c r="G163" s="148">
        <v>0</v>
      </c>
      <c r="H163" s="148">
        <v>0</v>
      </c>
      <c r="I163" s="148" t="s">
        <v>192</v>
      </c>
      <c r="J163" s="148" t="s">
        <v>75</v>
      </c>
    </row>
    <row r="164" spans="1:10" x14ac:dyDescent="0.35">
      <c r="A164" s="148">
        <v>8.1016666666666595</v>
      </c>
      <c r="B164" s="148">
        <v>37</v>
      </c>
      <c r="C164" s="148" t="s">
        <v>80</v>
      </c>
      <c r="D164" s="148">
        <v>914</v>
      </c>
      <c r="E164" s="148" t="s">
        <v>190</v>
      </c>
      <c r="F164" s="148">
        <v>0</v>
      </c>
      <c r="G164" s="148">
        <v>0</v>
      </c>
      <c r="H164" s="148">
        <v>0</v>
      </c>
      <c r="I164" s="148" t="s">
        <v>192</v>
      </c>
      <c r="J164" s="148" t="s">
        <v>75</v>
      </c>
    </row>
    <row r="165" spans="1:10" x14ac:dyDescent="0.35">
      <c r="A165" s="148">
        <v>8.1516666666666602</v>
      </c>
      <c r="B165" s="148">
        <v>37</v>
      </c>
      <c r="C165" s="148" t="s">
        <v>80</v>
      </c>
      <c r="D165" s="148">
        <v>767</v>
      </c>
      <c r="E165" s="148" t="s">
        <v>190</v>
      </c>
      <c r="F165" s="148">
        <v>0</v>
      </c>
      <c r="G165" s="148">
        <v>0</v>
      </c>
      <c r="H165" s="148">
        <v>0</v>
      </c>
      <c r="I165" s="148" t="s">
        <v>192</v>
      </c>
      <c r="J165" s="148" t="s">
        <v>75</v>
      </c>
    </row>
    <row r="166" spans="1:10" x14ac:dyDescent="0.35">
      <c r="A166" s="148">
        <v>8.2016666666666609</v>
      </c>
      <c r="B166" s="148">
        <v>37</v>
      </c>
      <c r="C166" s="148" t="s">
        <v>80</v>
      </c>
      <c r="D166" s="148">
        <v>960</v>
      </c>
      <c r="E166" s="148" t="s">
        <v>190</v>
      </c>
      <c r="F166" s="148">
        <v>0</v>
      </c>
      <c r="G166" s="148">
        <v>0</v>
      </c>
      <c r="H166" s="148">
        <v>0</v>
      </c>
      <c r="I166" s="148" t="s">
        <v>192</v>
      </c>
      <c r="J166" s="148" t="s">
        <v>75</v>
      </c>
    </row>
    <row r="167" spans="1:10" x14ac:dyDescent="0.35">
      <c r="A167" s="148">
        <v>8.2516666666666598</v>
      </c>
      <c r="B167" s="148">
        <v>37</v>
      </c>
      <c r="C167" s="148" t="s">
        <v>80</v>
      </c>
      <c r="D167" s="148">
        <v>578</v>
      </c>
      <c r="E167" s="148" t="s">
        <v>190</v>
      </c>
      <c r="F167" s="148">
        <v>0</v>
      </c>
      <c r="G167" s="148">
        <v>0</v>
      </c>
      <c r="H167" s="148">
        <v>0</v>
      </c>
      <c r="I167" s="148" t="s">
        <v>192</v>
      </c>
      <c r="J167" s="148" t="s">
        <v>75</v>
      </c>
    </row>
    <row r="168" spans="1:10" x14ac:dyDescent="0.35">
      <c r="A168" s="148">
        <v>8.3016666666666605</v>
      </c>
      <c r="B168" s="148">
        <v>37</v>
      </c>
      <c r="C168" s="148" t="s">
        <v>80</v>
      </c>
      <c r="D168" s="148">
        <v>727</v>
      </c>
      <c r="E168" s="148" t="s">
        <v>190</v>
      </c>
      <c r="F168" s="148">
        <v>0</v>
      </c>
      <c r="G168" s="148">
        <v>0</v>
      </c>
      <c r="H168" s="148">
        <v>0</v>
      </c>
      <c r="I168" s="148" t="s">
        <v>192</v>
      </c>
      <c r="J168" s="148" t="s">
        <v>75</v>
      </c>
    </row>
    <row r="169" spans="1:10" x14ac:dyDescent="0.35">
      <c r="A169" s="148">
        <v>8.3516666666666595</v>
      </c>
      <c r="B169" s="148">
        <v>37</v>
      </c>
      <c r="C169" s="148" t="s">
        <v>80</v>
      </c>
      <c r="D169" s="148">
        <v>872</v>
      </c>
      <c r="E169" s="148" t="s">
        <v>190</v>
      </c>
      <c r="F169" s="148">
        <v>0</v>
      </c>
      <c r="G169" s="148">
        <v>0</v>
      </c>
      <c r="H169" s="148">
        <v>0</v>
      </c>
      <c r="I169" s="148" t="s">
        <v>192</v>
      </c>
      <c r="J169" s="148" t="s">
        <v>75</v>
      </c>
    </row>
    <row r="170" spans="1:10" x14ac:dyDescent="0.35">
      <c r="A170" s="148">
        <v>8.4016666666666602</v>
      </c>
      <c r="B170" s="148">
        <v>37</v>
      </c>
      <c r="C170" s="148" t="s">
        <v>80</v>
      </c>
      <c r="D170" s="148">
        <v>843</v>
      </c>
      <c r="E170" s="148" t="s">
        <v>190</v>
      </c>
      <c r="F170" s="148">
        <v>0</v>
      </c>
      <c r="G170" s="148">
        <v>0</v>
      </c>
      <c r="H170" s="148">
        <v>0</v>
      </c>
      <c r="I170" s="148" t="s">
        <v>192</v>
      </c>
      <c r="J170" s="148" t="s">
        <v>75</v>
      </c>
    </row>
    <row r="171" spans="1:10" x14ac:dyDescent="0.35">
      <c r="A171" s="148">
        <v>8.4516666666666609</v>
      </c>
      <c r="B171" s="148">
        <v>37</v>
      </c>
      <c r="C171" s="148" t="s">
        <v>80</v>
      </c>
      <c r="D171" s="148">
        <v>848</v>
      </c>
      <c r="E171" s="148" t="s">
        <v>190</v>
      </c>
      <c r="F171" s="148">
        <v>0</v>
      </c>
      <c r="G171" s="148">
        <v>0</v>
      </c>
      <c r="H171" s="148">
        <v>0</v>
      </c>
      <c r="I171" s="148" t="s">
        <v>192</v>
      </c>
      <c r="J171" s="148" t="s">
        <v>75</v>
      </c>
    </row>
    <row r="172" spans="1:10" x14ac:dyDescent="0.35">
      <c r="A172" s="148">
        <v>8.5016666666666598</v>
      </c>
      <c r="B172" s="148">
        <v>37</v>
      </c>
      <c r="C172" s="148" t="s">
        <v>80</v>
      </c>
      <c r="D172" s="148">
        <v>825</v>
      </c>
      <c r="E172" s="148" t="s">
        <v>190</v>
      </c>
      <c r="F172" s="148">
        <v>0</v>
      </c>
      <c r="G172" s="148">
        <v>0</v>
      </c>
      <c r="H172" s="148">
        <v>0</v>
      </c>
      <c r="I172" s="148" t="s">
        <v>192</v>
      </c>
      <c r="J172" s="148" t="s">
        <v>75</v>
      </c>
    </row>
    <row r="173" spans="1:10" x14ac:dyDescent="0.35">
      <c r="A173" s="148">
        <v>8.5516666666666605</v>
      </c>
      <c r="B173" s="148">
        <v>37</v>
      </c>
      <c r="C173" s="148" t="s">
        <v>80</v>
      </c>
      <c r="D173" s="148">
        <v>692</v>
      </c>
      <c r="E173" s="148" t="s">
        <v>190</v>
      </c>
      <c r="F173" s="148">
        <v>0</v>
      </c>
      <c r="G173" s="148">
        <v>0</v>
      </c>
      <c r="H173" s="148">
        <v>0</v>
      </c>
      <c r="I173" s="148" t="s">
        <v>192</v>
      </c>
      <c r="J173" s="148" t="s">
        <v>75</v>
      </c>
    </row>
    <row r="174" spans="1:10" x14ac:dyDescent="0.35">
      <c r="A174" s="148">
        <v>8.6016666666666595</v>
      </c>
      <c r="B174" s="148">
        <v>37</v>
      </c>
      <c r="C174" s="148" t="s">
        <v>80</v>
      </c>
      <c r="D174" s="148">
        <v>917</v>
      </c>
      <c r="E174" s="148" t="s">
        <v>190</v>
      </c>
      <c r="F174" s="148">
        <v>0</v>
      </c>
      <c r="G174" s="148">
        <v>0</v>
      </c>
      <c r="H174" s="148">
        <v>0</v>
      </c>
      <c r="I174" s="148" t="s">
        <v>192</v>
      </c>
      <c r="J174" s="148" t="s">
        <v>75</v>
      </c>
    </row>
    <row r="175" spans="1:10" x14ac:dyDescent="0.35">
      <c r="A175" s="148">
        <v>8.6516666666666602</v>
      </c>
      <c r="B175" s="148">
        <v>37</v>
      </c>
      <c r="C175" s="148" t="s">
        <v>80</v>
      </c>
      <c r="D175" s="148">
        <v>953</v>
      </c>
      <c r="E175" s="148" t="s">
        <v>190</v>
      </c>
      <c r="F175" s="148">
        <v>0</v>
      </c>
      <c r="G175" s="148">
        <v>0</v>
      </c>
      <c r="H175" s="148">
        <v>0</v>
      </c>
      <c r="I175" s="148" t="s">
        <v>192</v>
      </c>
      <c r="J175" s="148" t="s">
        <v>75</v>
      </c>
    </row>
    <row r="176" spans="1:10" x14ac:dyDescent="0.35">
      <c r="A176" s="148">
        <v>8.7016666666666609</v>
      </c>
      <c r="B176" s="148">
        <v>37</v>
      </c>
      <c r="C176" s="148" t="s">
        <v>80</v>
      </c>
      <c r="D176" s="148">
        <v>872</v>
      </c>
      <c r="E176" s="148" t="s">
        <v>190</v>
      </c>
      <c r="F176" s="148">
        <v>0</v>
      </c>
      <c r="G176" s="148">
        <v>0</v>
      </c>
      <c r="H176" s="148">
        <v>0</v>
      </c>
      <c r="I176" s="148" t="s">
        <v>192</v>
      </c>
      <c r="J176" s="148" t="s">
        <v>75</v>
      </c>
    </row>
    <row r="177" spans="1:10" x14ac:dyDescent="0.35">
      <c r="A177" s="148">
        <v>8.7516666666666598</v>
      </c>
      <c r="B177" s="148">
        <v>37</v>
      </c>
      <c r="C177" s="148" t="s">
        <v>80</v>
      </c>
      <c r="D177" s="148">
        <v>943</v>
      </c>
      <c r="E177" s="148" t="s">
        <v>190</v>
      </c>
      <c r="F177" s="148">
        <v>0</v>
      </c>
      <c r="G177" s="148">
        <v>0</v>
      </c>
      <c r="H177" s="148">
        <v>0</v>
      </c>
      <c r="I177" s="148" t="s">
        <v>192</v>
      </c>
      <c r="J177" s="148" t="s">
        <v>75</v>
      </c>
    </row>
    <row r="178" spans="1:10" x14ac:dyDescent="0.35">
      <c r="A178" s="148">
        <v>8.8016666666666605</v>
      </c>
      <c r="B178" s="148">
        <v>37</v>
      </c>
      <c r="C178" s="148" t="s">
        <v>80</v>
      </c>
      <c r="D178" s="148">
        <v>892</v>
      </c>
      <c r="E178" s="148" t="s">
        <v>190</v>
      </c>
      <c r="F178" s="148">
        <v>0</v>
      </c>
      <c r="G178" s="148">
        <v>0</v>
      </c>
      <c r="H178" s="148">
        <v>0</v>
      </c>
      <c r="I178" s="148" t="s">
        <v>192</v>
      </c>
      <c r="J178" s="148" t="s">
        <v>75</v>
      </c>
    </row>
    <row r="179" spans="1:10" x14ac:dyDescent="0.35">
      <c r="A179" s="148">
        <v>8.8516666666666595</v>
      </c>
      <c r="B179" s="148">
        <v>37</v>
      </c>
      <c r="C179" s="148" t="s">
        <v>80</v>
      </c>
      <c r="D179" s="148">
        <v>918</v>
      </c>
      <c r="E179" s="148" t="s">
        <v>190</v>
      </c>
      <c r="F179" s="148">
        <v>0</v>
      </c>
      <c r="G179" s="148">
        <v>0</v>
      </c>
      <c r="H179" s="148">
        <v>0</v>
      </c>
      <c r="I179" s="148" t="s">
        <v>192</v>
      </c>
      <c r="J179" s="148" t="s">
        <v>75</v>
      </c>
    </row>
    <row r="180" spans="1:10" x14ac:dyDescent="0.35">
      <c r="A180" s="148">
        <v>8.9016666666666602</v>
      </c>
      <c r="B180" s="148">
        <v>37</v>
      </c>
      <c r="C180" s="148" t="s">
        <v>80</v>
      </c>
      <c r="D180" s="148">
        <v>836</v>
      </c>
      <c r="E180" s="148" t="s">
        <v>190</v>
      </c>
      <c r="F180" s="148">
        <v>0</v>
      </c>
      <c r="G180" s="148">
        <v>0</v>
      </c>
      <c r="H180" s="148">
        <v>0</v>
      </c>
      <c r="I180" s="148" t="s">
        <v>192</v>
      </c>
      <c r="J180" s="148" t="s">
        <v>75</v>
      </c>
    </row>
    <row r="181" spans="1:10" x14ac:dyDescent="0.35">
      <c r="A181" s="148">
        <v>8.9516666666666609</v>
      </c>
      <c r="B181" s="148">
        <v>37</v>
      </c>
      <c r="C181" s="148" t="s">
        <v>80</v>
      </c>
      <c r="D181" s="148">
        <v>845</v>
      </c>
      <c r="E181" s="148" t="s">
        <v>190</v>
      </c>
      <c r="F181" s="148">
        <v>0</v>
      </c>
      <c r="G181" s="148">
        <v>0</v>
      </c>
      <c r="H181" s="148">
        <v>0</v>
      </c>
      <c r="I181" s="148" t="s">
        <v>192</v>
      </c>
      <c r="J181" s="148" t="s">
        <v>75</v>
      </c>
    </row>
    <row r="182" spans="1:10" x14ac:dyDescent="0.35">
      <c r="A182" s="148">
        <v>9.0016666666666598</v>
      </c>
      <c r="B182" s="148">
        <v>37</v>
      </c>
      <c r="C182" s="148" t="s">
        <v>80</v>
      </c>
      <c r="D182" s="148">
        <v>854</v>
      </c>
      <c r="E182" s="148" t="s">
        <v>190</v>
      </c>
      <c r="F182" s="148">
        <v>0</v>
      </c>
      <c r="G182" s="148">
        <v>0</v>
      </c>
      <c r="H182" s="148">
        <v>0</v>
      </c>
      <c r="I182" s="148" t="s">
        <v>192</v>
      </c>
      <c r="J182" s="148" t="s">
        <v>75</v>
      </c>
    </row>
    <row r="183" spans="1:10" x14ac:dyDescent="0.35">
      <c r="A183" s="148">
        <v>9.0516666666666605</v>
      </c>
      <c r="B183" s="148">
        <v>37</v>
      </c>
      <c r="C183" s="148" t="s">
        <v>80</v>
      </c>
      <c r="D183" s="148">
        <v>1087</v>
      </c>
      <c r="E183" s="148" t="s">
        <v>190</v>
      </c>
      <c r="F183" s="148">
        <v>0</v>
      </c>
      <c r="G183" s="148">
        <v>0</v>
      </c>
      <c r="H183" s="148">
        <v>0</v>
      </c>
      <c r="I183" s="148" t="s">
        <v>192</v>
      </c>
      <c r="J183" s="148" t="s">
        <v>75</v>
      </c>
    </row>
    <row r="184" spans="1:10" x14ac:dyDescent="0.35">
      <c r="A184" s="148">
        <v>9.1016666666666595</v>
      </c>
      <c r="B184" s="148">
        <v>37</v>
      </c>
      <c r="C184" s="148" t="s">
        <v>80</v>
      </c>
      <c r="D184" s="148">
        <v>945</v>
      </c>
      <c r="E184" s="148" t="s">
        <v>190</v>
      </c>
      <c r="F184" s="148">
        <v>0</v>
      </c>
      <c r="G184" s="148">
        <v>0</v>
      </c>
      <c r="H184" s="148">
        <v>0</v>
      </c>
      <c r="I184" s="148" t="s">
        <v>192</v>
      </c>
      <c r="J184" s="148" t="s">
        <v>75</v>
      </c>
    </row>
    <row r="185" spans="1:10" x14ac:dyDescent="0.35">
      <c r="A185" s="148">
        <v>9.1516666666666602</v>
      </c>
      <c r="B185" s="148">
        <v>37</v>
      </c>
      <c r="C185" s="148" t="s">
        <v>80</v>
      </c>
      <c r="D185" s="148">
        <v>734</v>
      </c>
      <c r="E185" s="148" t="s">
        <v>190</v>
      </c>
      <c r="F185" s="148">
        <v>0</v>
      </c>
      <c r="G185" s="148">
        <v>0</v>
      </c>
      <c r="H185" s="148">
        <v>0</v>
      </c>
      <c r="I185" s="148" t="s">
        <v>192</v>
      </c>
      <c r="J185" s="148" t="s">
        <v>75</v>
      </c>
    </row>
    <row r="186" spans="1:10" x14ac:dyDescent="0.35">
      <c r="A186" s="148">
        <v>9.2016666666666609</v>
      </c>
      <c r="B186" s="148">
        <v>37</v>
      </c>
      <c r="C186" s="148" t="s">
        <v>80</v>
      </c>
      <c r="D186" s="148">
        <v>879</v>
      </c>
      <c r="E186" s="148" t="s">
        <v>190</v>
      </c>
      <c r="F186" s="148">
        <v>0</v>
      </c>
      <c r="G186" s="148">
        <v>0</v>
      </c>
      <c r="H186" s="148">
        <v>0</v>
      </c>
      <c r="I186" s="148" t="s">
        <v>192</v>
      </c>
      <c r="J186" s="148" t="s">
        <v>75</v>
      </c>
    </row>
    <row r="187" spans="1:10" x14ac:dyDescent="0.35">
      <c r="A187" s="148">
        <v>9.2516666666666598</v>
      </c>
      <c r="B187" s="148">
        <v>37</v>
      </c>
      <c r="C187" s="148" t="s">
        <v>80</v>
      </c>
      <c r="D187" s="148">
        <v>675</v>
      </c>
      <c r="E187" s="148" t="s">
        <v>190</v>
      </c>
      <c r="F187" s="148">
        <v>0</v>
      </c>
      <c r="G187" s="148">
        <v>0</v>
      </c>
      <c r="H187" s="148">
        <v>0</v>
      </c>
      <c r="I187" s="148" t="s">
        <v>192</v>
      </c>
      <c r="J187" s="148" t="s">
        <v>75</v>
      </c>
    </row>
    <row r="188" spans="1:10" x14ac:dyDescent="0.35">
      <c r="A188" s="148">
        <v>9.3016666666666605</v>
      </c>
      <c r="B188" s="148">
        <v>37</v>
      </c>
      <c r="C188" s="148" t="s">
        <v>80</v>
      </c>
      <c r="D188" s="148">
        <v>1110</v>
      </c>
      <c r="E188" s="148" t="s">
        <v>190</v>
      </c>
      <c r="F188" s="148">
        <v>0</v>
      </c>
      <c r="G188" s="148">
        <v>0</v>
      </c>
      <c r="H188" s="148">
        <v>0</v>
      </c>
      <c r="I188" s="148" t="s">
        <v>192</v>
      </c>
      <c r="J188" s="148" t="s">
        <v>75</v>
      </c>
    </row>
    <row r="189" spans="1:10" x14ac:dyDescent="0.35">
      <c r="A189" s="148">
        <v>9.3516666666666595</v>
      </c>
      <c r="B189" s="148">
        <v>37.1</v>
      </c>
      <c r="C189" s="148" t="s">
        <v>80</v>
      </c>
      <c r="D189" s="148">
        <v>938</v>
      </c>
      <c r="E189" s="148" t="s">
        <v>190</v>
      </c>
      <c r="F189" s="148">
        <v>0</v>
      </c>
      <c r="G189" s="148">
        <v>0</v>
      </c>
      <c r="H189" s="148">
        <v>0</v>
      </c>
      <c r="I189" s="148" t="s">
        <v>192</v>
      </c>
      <c r="J189" s="148" t="s">
        <v>75</v>
      </c>
    </row>
    <row r="190" spans="1:10" x14ac:dyDescent="0.35">
      <c r="A190" s="148">
        <v>9.4016666666666602</v>
      </c>
      <c r="B190" s="148">
        <v>37</v>
      </c>
      <c r="C190" s="148" t="s">
        <v>80</v>
      </c>
      <c r="D190" s="148">
        <v>930</v>
      </c>
      <c r="E190" s="148" t="s">
        <v>190</v>
      </c>
      <c r="F190" s="148">
        <v>0</v>
      </c>
      <c r="G190" s="148">
        <v>0</v>
      </c>
      <c r="H190" s="148">
        <v>0</v>
      </c>
      <c r="I190" s="148" t="s">
        <v>192</v>
      </c>
      <c r="J190" s="148" t="s">
        <v>75</v>
      </c>
    </row>
    <row r="191" spans="1:10" x14ac:dyDescent="0.35">
      <c r="A191" s="148">
        <v>9.4516666666666609</v>
      </c>
      <c r="B191" s="148">
        <v>37</v>
      </c>
      <c r="C191" s="148" t="s">
        <v>80</v>
      </c>
      <c r="D191" s="148">
        <v>805</v>
      </c>
      <c r="E191" s="148" t="s">
        <v>190</v>
      </c>
      <c r="F191" s="148">
        <v>0</v>
      </c>
      <c r="G191" s="148">
        <v>0</v>
      </c>
      <c r="H191" s="148">
        <v>0</v>
      </c>
      <c r="I191" s="148" t="s">
        <v>192</v>
      </c>
      <c r="J191" s="148" t="s">
        <v>75</v>
      </c>
    </row>
    <row r="192" spans="1:10" x14ac:dyDescent="0.35">
      <c r="A192" s="148">
        <v>9.5016666666666598</v>
      </c>
      <c r="B192" s="148">
        <v>37</v>
      </c>
      <c r="C192" s="148" t="s">
        <v>80</v>
      </c>
      <c r="D192" s="148">
        <v>1069</v>
      </c>
      <c r="E192" s="148" t="s">
        <v>190</v>
      </c>
      <c r="F192" s="148">
        <v>0</v>
      </c>
      <c r="G192" s="148">
        <v>0</v>
      </c>
      <c r="H192" s="148">
        <v>0</v>
      </c>
      <c r="I192" s="148" t="s">
        <v>192</v>
      </c>
      <c r="J192" s="148" t="s">
        <v>75</v>
      </c>
    </row>
    <row r="193" spans="1:10" x14ac:dyDescent="0.35">
      <c r="A193" s="148">
        <v>9.5516666666666605</v>
      </c>
      <c r="B193" s="148">
        <v>37</v>
      </c>
      <c r="C193" s="148" t="s">
        <v>80</v>
      </c>
      <c r="D193" s="148">
        <v>965</v>
      </c>
      <c r="E193" s="148" t="s">
        <v>190</v>
      </c>
      <c r="F193" s="148">
        <v>0</v>
      </c>
      <c r="G193" s="148">
        <v>0</v>
      </c>
      <c r="H193" s="148">
        <v>0</v>
      </c>
      <c r="I193" s="148" t="s">
        <v>192</v>
      </c>
      <c r="J193" s="148" t="s">
        <v>75</v>
      </c>
    </row>
    <row r="194" spans="1:10" x14ac:dyDescent="0.35">
      <c r="A194" s="148">
        <v>9.6016666666666595</v>
      </c>
      <c r="B194" s="148">
        <v>37</v>
      </c>
      <c r="C194" s="148" t="s">
        <v>80</v>
      </c>
      <c r="D194" s="148">
        <v>921</v>
      </c>
      <c r="E194" s="148" t="s">
        <v>190</v>
      </c>
      <c r="F194" s="148">
        <v>0</v>
      </c>
      <c r="G194" s="148">
        <v>0</v>
      </c>
      <c r="H194" s="148">
        <v>0</v>
      </c>
      <c r="I194" s="148" t="s">
        <v>192</v>
      </c>
      <c r="J194" s="148" t="s">
        <v>75</v>
      </c>
    </row>
    <row r="195" spans="1:10" x14ac:dyDescent="0.35">
      <c r="A195" s="148">
        <v>9.6516666666666602</v>
      </c>
      <c r="B195" s="148">
        <v>37</v>
      </c>
      <c r="C195" s="148" t="s">
        <v>80</v>
      </c>
      <c r="D195" s="148">
        <v>1152</v>
      </c>
      <c r="E195" s="148" t="s">
        <v>190</v>
      </c>
      <c r="F195" s="148">
        <v>0</v>
      </c>
      <c r="G195" s="148">
        <v>0</v>
      </c>
      <c r="H195" s="148">
        <v>0</v>
      </c>
      <c r="I195" s="148" t="s">
        <v>192</v>
      </c>
      <c r="J195" s="148" t="s">
        <v>75</v>
      </c>
    </row>
    <row r="196" spans="1:10" x14ac:dyDescent="0.35">
      <c r="A196" s="148">
        <v>9.7016666666666609</v>
      </c>
      <c r="B196" s="148">
        <v>37</v>
      </c>
      <c r="C196" s="148" t="s">
        <v>80</v>
      </c>
      <c r="D196" s="148">
        <v>995</v>
      </c>
      <c r="E196" s="148" t="s">
        <v>190</v>
      </c>
      <c r="F196" s="148">
        <v>0</v>
      </c>
      <c r="G196" s="148">
        <v>0</v>
      </c>
      <c r="H196" s="148">
        <v>0</v>
      </c>
      <c r="I196" s="148" t="s">
        <v>192</v>
      </c>
      <c r="J196" s="148" t="s">
        <v>75</v>
      </c>
    </row>
    <row r="197" spans="1:10" x14ac:dyDescent="0.35">
      <c r="A197" s="148">
        <v>9.7516666666666598</v>
      </c>
      <c r="B197" s="148">
        <v>37</v>
      </c>
      <c r="C197" s="148" t="s">
        <v>80</v>
      </c>
      <c r="D197" s="148">
        <v>1059</v>
      </c>
      <c r="E197" s="148" t="s">
        <v>190</v>
      </c>
      <c r="F197" s="148">
        <v>0</v>
      </c>
      <c r="G197" s="148">
        <v>0</v>
      </c>
      <c r="H197" s="148">
        <v>0</v>
      </c>
      <c r="I197" s="148" t="s">
        <v>192</v>
      </c>
      <c r="J197" s="148" t="s">
        <v>75</v>
      </c>
    </row>
    <row r="198" spans="1:10" x14ac:dyDescent="0.35">
      <c r="A198" s="148">
        <v>9.8016666666666605</v>
      </c>
      <c r="B198" s="148">
        <v>37</v>
      </c>
      <c r="C198" s="148" t="s">
        <v>80</v>
      </c>
      <c r="D198" s="148">
        <v>869</v>
      </c>
      <c r="E198" s="148" t="s">
        <v>190</v>
      </c>
      <c r="F198" s="148">
        <v>0</v>
      </c>
      <c r="G198" s="148">
        <v>0</v>
      </c>
      <c r="H198" s="148">
        <v>0</v>
      </c>
      <c r="I198" s="148" t="s">
        <v>192</v>
      </c>
      <c r="J198" s="148" t="s">
        <v>75</v>
      </c>
    </row>
    <row r="199" spans="1:10" x14ac:dyDescent="0.35">
      <c r="A199" s="148">
        <v>9.8516666666666595</v>
      </c>
      <c r="B199" s="148">
        <v>37</v>
      </c>
      <c r="C199" s="148" t="s">
        <v>80</v>
      </c>
      <c r="D199" s="148">
        <v>924</v>
      </c>
      <c r="E199" s="148" t="s">
        <v>190</v>
      </c>
      <c r="F199" s="148">
        <v>0</v>
      </c>
      <c r="G199" s="148">
        <v>0</v>
      </c>
      <c r="H199" s="148">
        <v>0</v>
      </c>
      <c r="I199" s="148" t="s">
        <v>192</v>
      </c>
      <c r="J199" s="148" t="s">
        <v>75</v>
      </c>
    </row>
    <row r="200" spans="1:10" x14ac:dyDescent="0.35">
      <c r="A200" s="148">
        <v>9.9016666666666602</v>
      </c>
      <c r="B200" s="148">
        <v>37</v>
      </c>
      <c r="C200" s="148" t="s">
        <v>80</v>
      </c>
      <c r="D200" s="148">
        <v>1031</v>
      </c>
      <c r="E200" s="148" t="s">
        <v>190</v>
      </c>
      <c r="F200" s="148">
        <v>0</v>
      </c>
      <c r="G200" s="148">
        <v>0</v>
      </c>
      <c r="H200" s="148">
        <v>0</v>
      </c>
      <c r="I200" s="148" t="s">
        <v>192</v>
      </c>
      <c r="J200" s="148" t="s">
        <v>75</v>
      </c>
    </row>
    <row r="201" spans="1:10" x14ac:dyDescent="0.35">
      <c r="A201" s="148">
        <v>9.9516666666666609</v>
      </c>
      <c r="B201" s="148">
        <v>37</v>
      </c>
      <c r="C201" s="148" t="s">
        <v>80</v>
      </c>
      <c r="D201" s="148">
        <v>877</v>
      </c>
      <c r="E201" s="148" t="s">
        <v>190</v>
      </c>
      <c r="F201" s="148">
        <v>0</v>
      </c>
      <c r="G201" s="148">
        <v>0</v>
      </c>
      <c r="H201" s="148">
        <v>0</v>
      </c>
      <c r="I201" s="148" t="s">
        <v>192</v>
      </c>
      <c r="J201" s="148" t="s">
        <v>75</v>
      </c>
    </row>
    <row r="202" spans="1:10" x14ac:dyDescent="0.35">
      <c r="A202" s="148">
        <v>10.001666666666599</v>
      </c>
      <c r="B202" s="148">
        <v>37</v>
      </c>
      <c r="C202" s="148" t="s">
        <v>80</v>
      </c>
      <c r="D202" s="148">
        <v>798</v>
      </c>
      <c r="E202" s="148" t="s">
        <v>190</v>
      </c>
      <c r="F202" s="148">
        <v>0</v>
      </c>
      <c r="G202" s="148">
        <v>0</v>
      </c>
      <c r="H202" s="148">
        <v>0</v>
      </c>
      <c r="I202" s="148" t="s">
        <v>192</v>
      </c>
      <c r="J202" s="148" t="s">
        <v>75</v>
      </c>
    </row>
    <row r="203" spans="1:10" x14ac:dyDescent="0.35">
      <c r="A203" s="148">
        <v>10.0516666666666</v>
      </c>
      <c r="B203" s="148">
        <v>37</v>
      </c>
      <c r="C203" s="148" t="s">
        <v>80</v>
      </c>
      <c r="D203" s="148">
        <v>892</v>
      </c>
      <c r="E203" s="148" t="s">
        <v>190</v>
      </c>
      <c r="F203" s="148">
        <v>0</v>
      </c>
      <c r="G203" s="148">
        <v>0</v>
      </c>
      <c r="H203" s="148">
        <v>0</v>
      </c>
      <c r="I203" s="148" t="s">
        <v>192</v>
      </c>
      <c r="J203" s="148" t="s">
        <v>75</v>
      </c>
    </row>
    <row r="204" spans="1:10" x14ac:dyDescent="0.35">
      <c r="A204" s="148">
        <v>10.101666666666601</v>
      </c>
      <c r="B204" s="148">
        <v>37</v>
      </c>
      <c r="C204" s="148" t="s">
        <v>80</v>
      </c>
      <c r="D204" s="148">
        <v>951</v>
      </c>
      <c r="E204" s="148" t="s">
        <v>190</v>
      </c>
      <c r="F204" s="148">
        <v>0</v>
      </c>
      <c r="G204" s="148">
        <v>0</v>
      </c>
      <c r="H204" s="148">
        <v>0</v>
      </c>
      <c r="I204" s="148" t="s">
        <v>192</v>
      </c>
      <c r="J204" s="148" t="s">
        <v>75</v>
      </c>
    </row>
    <row r="205" spans="1:10" x14ac:dyDescent="0.35">
      <c r="A205" s="148">
        <v>10.1516666666666</v>
      </c>
      <c r="B205" s="148">
        <v>37</v>
      </c>
      <c r="C205" s="148" t="s">
        <v>80</v>
      </c>
      <c r="D205" s="148">
        <v>908</v>
      </c>
      <c r="E205" s="148" t="s">
        <v>190</v>
      </c>
      <c r="F205" s="148">
        <v>0</v>
      </c>
      <c r="G205" s="148">
        <v>0</v>
      </c>
      <c r="H205" s="148">
        <v>0</v>
      </c>
      <c r="I205" s="148" t="s">
        <v>192</v>
      </c>
      <c r="J205" s="148" t="s">
        <v>75</v>
      </c>
    </row>
    <row r="206" spans="1:10" x14ac:dyDescent="0.35">
      <c r="A206" s="148">
        <v>10.2016666666666</v>
      </c>
      <c r="B206" s="148">
        <v>37.1</v>
      </c>
      <c r="C206" s="148" t="s">
        <v>80</v>
      </c>
      <c r="D206" s="148">
        <v>1186</v>
      </c>
      <c r="E206" s="148" t="s">
        <v>190</v>
      </c>
      <c r="F206" s="148">
        <v>0</v>
      </c>
      <c r="G206" s="148">
        <v>0</v>
      </c>
      <c r="H206" s="148">
        <v>0</v>
      </c>
      <c r="I206" s="148" t="s">
        <v>192</v>
      </c>
      <c r="J206" s="148" t="s">
        <v>75</v>
      </c>
    </row>
    <row r="207" spans="1:10" x14ac:dyDescent="0.35">
      <c r="A207" s="148">
        <v>10.251666666666599</v>
      </c>
      <c r="B207" s="148">
        <v>37</v>
      </c>
      <c r="C207" s="148" t="s">
        <v>80</v>
      </c>
      <c r="D207" s="148">
        <v>1061</v>
      </c>
      <c r="E207" s="148" t="s">
        <v>190</v>
      </c>
      <c r="F207" s="148">
        <v>0</v>
      </c>
      <c r="G207" s="148">
        <v>0</v>
      </c>
      <c r="H207" s="148">
        <v>0</v>
      </c>
      <c r="I207" s="148" t="s">
        <v>192</v>
      </c>
      <c r="J207" s="148" t="s">
        <v>75</v>
      </c>
    </row>
    <row r="208" spans="1:10" x14ac:dyDescent="0.35">
      <c r="A208" s="148">
        <v>10.3016666666666</v>
      </c>
      <c r="B208" s="148">
        <v>37</v>
      </c>
      <c r="C208" s="148" t="s">
        <v>80</v>
      </c>
      <c r="D208" s="148">
        <v>1328</v>
      </c>
      <c r="E208" s="148" t="s">
        <v>190</v>
      </c>
      <c r="F208" s="148">
        <v>0</v>
      </c>
      <c r="G208" s="148">
        <v>0</v>
      </c>
      <c r="H208" s="148">
        <v>0</v>
      </c>
      <c r="I208" s="148" t="s">
        <v>192</v>
      </c>
      <c r="J208" s="148" t="s">
        <v>75</v>
      </c>
    </row>
    <row r="209" spans="1:10" x14ac:dyDescent="0.35">
      <c r="A209" s="148">
        <v>10.351666666666601</v>
      </c>
      <c r="B209" s="148">
        <v>37</v>
      </c>
      <c r="C209" s="148" t="s">
        <v>80</v>
      </c>
      <c r="D209" s="148">
        <v>827</v>
      </c>
      <c r="E209" s="148" t="s">
        <v>190</v>
      </c>
      <c r="F209" s="148">
        <v>0</v>
      </c>
      <c r="G209" s="148">
        <v>0</v>
      </c>
      <c r="H209" s="148">
        <v>0</v>
      </c>
      <c r="I209" s="148" t="s">
        <v>192</v>
      </c>
      <c r="J209" s="148" t="s">
        <v>75</v>
      </c>
    </row>
    <row r="210" spans="1:10" x14ac:dyDescent="0.35">
      <c r="A210" s="148">
        <v>10.4016666666666</v>
      </c>
      <c r="B210" s="148">
        <v>37</v>
      </c>
      <c r="C210" s="148" t="s">
        <v>80</v>
      </c>
      <c r="D210" s="148">
        <v>901</v>
      </c>
      <c r="E210" s="148" t="s">
        <v>190</v>
      </c>
      <c r="F210" s="148">
        <v>0</v>
      </c>
      <c r="G210" s="148">
        <v>0</v>
      </c>
      <c r="H210" s="148">
        <v>0</v>
      </c>
      <c r="I210" s="148" t="s">
        <v>192</v>
      </c>
      <c r="J210" s="148" t="s">
        <v>75</v>
      </c>
    </row>
    <row r="211" spans="1:10" x14ac:dyDescent="0.35">
      <c r="A211" s="148">
        <v>10.4516666666666</v>
      </c>
      <c r="B211" s="148">
        <v>37</v>
      </c>
      <c r="C211" s="148" t="s">
        <v>80</v>
      </c>
      <c r="D211" s="148">
        <v>1123</v>
      </c>
      <c r="E211" s="148" t="s">
        <v>190</v>
      </c>
      <c r="F211" s="148">
        <v>0</v>
      </c>
      <c r="G211" s="148">
        <v>0</v>
      </c>
      <c r="H211" s="148">
        <v>0</v>
      </c>
      <c r="I211" s="148" t="s">
        <v>192</v>
      </c>
      <c r="J211" s="148" t="s">
        <v>75</v>
      </c>
    </row>
    <row r="212" spans="1:10" x14ac:dyDescent="0.35">
      <c r="A212" s="148">
        <v>10.501666666666599</v>
      </c>
      <c r="B212" s="148">
        <v>37</v>
      </c>
      <c r="C212" s="148" t="s">
        <v>80</v>
      </c>
      <c r="D212" s="148">
        <v>993</v>
      </c>
      <c r="E212" s="148" t="s">
        <v>190</v>
      </c>
      <c r="F212" s="148">
        <v>0</v>
      </c>
      <c r="G212" s="148">
        <v>0</v>
      </c>
      <c r="H212" s="148">
        <v>0</v>
      </c>
      <c r="I212" s="148" t="s">
        <v>192</v>
      </c>
      <c r="J212" s="148" t="s">
        <v>75</v>
      </c>
    </row>
    <row r="213" spans="1:10" x14ac:dyDescent="0.35">
      <c r="A213" s="148">
        <v>10.5516666666666</v>
      </c>
      <c r="B213" s="148">
        <v>37</v>
      </c>
      <c r="C213" s="148" t="s">
        <v>80</v>
      </c>
      <c r="D213" s="148">
        <v>878</v>
      </c>
      <c r="E213" s="148" t="s">
        <v>190</v>
      </c>
      <c r="F213" s="148">
        <v>0</v>
      </c>
      <c r="G213" s="148">
        <v>0</v>
      </c>
      <c r="H213" s="148">
        <v>0</v>
      </c>
      <c r="I213" s="148" t="s">
        <v>192</v>
      </c>
      <c r="J213" s="148" t="s">
        <v>75</v>
      </c>
    </row>
    <row r="214" spans="1:10" x14ac:dyDescent="0.35">
      <c r="A214" s="148">
        <v>10.601666666666601</v>
      </c>
      <c r="B214" s="148">
        <v>37</v>
      </c>
      <c r="C214" s="148" t="s">
        <v>80</v>
      </c>
      <c r="D214" s="148">
        <v>969</v>
      </c>
      <c r="E214" s="148" t="s">
        <v>190</v>
      </c>
      <c r="F214" s="148">
        <v>0</v>
      </c>
      <c r="G214" s="148">
        <v>0</v>
      </c>
      <c r="H214" s="148">
        <v>0</v>
      </c>
      <c r="I214" s="148" t="s">
        <v>192</v>
      </c>
      <c r="J214" s="148" t="s">
        <v>75</v>
      </c>
    </row>
    <row r="215" spans="1:10" x14ac:dyDescent="0.35">
      <c r="A215" s="148">
        <v>10.6516666666666</v>
      </c>
      <c r="B215" s="148">
        <v>37</v>
      </c>
      <c r="C215" s="148" t="s">
        <v>80</v>
      </c>
      <c r="D215" s="148">
        <v>998</v>
      </c>
      <c r="E215" s="148" t="s">
        <v>190</v>
      </c>
      <c r="F215" s="148">
        <v>0</v>
      </c>
      <c r="G215" s="148">
        <v>0</v>
      </c>
      <c r="H215" s="148">
        <v>0</v>
      </c>
      <c r="I215" s="148" t="s">
        <v>192</v>
      </c>
      <c r="J215" s="148" t="s">
        <v>75</v>
      </c>
    </row>
    <row r="216" spans="1:10" x14ac:dyDescent="0.35">
      <c r="A216" s="148">
        <v>10.7016666666666</v>
      </c>
      <c r="B216" s="148">
        <v>37</v>
      </c>
      <c r="C216" s="148" t="s">
        <v>80</v>
      </c>
      <c r="D216" s="148">
        <v>958</v>
      </c>
      <c r="E216" s="148" t="s">
        <v>190</v>
      </c>
      <c r="F216" s="148">
        <v>0</v>
      </c>
      <c r="G216" s="148">
        <v>0</v>
      </c>
      <c r="H216" s="148">
        <v>0</v>
      </c>
      <c r="I216" s="148" t="s">
        <v>192</v>
      </c>
      <c r="J216" s="148" t="s">
        <v>75</v>
      </c>
    </row>
    <row r="217" spans="1:10" x14ac:dyDescent="0.35">
      <c r="A217" s="148">
        <v>10.751666666666599</v>
      </c>
      <c r="B217" s="148">
        <v>37</v>
      </c>
      <c r="C217" s="148" t="s">
        <v>80</v>
      </c>
      <c r="D217" s="148">
        <v>1160</v>
      </c>
      <c r="E217" s="148" t="s">
        <v>190</v>
      </c>
      <c r="F217" s="148">
        <v>0</v>
      </c>
      <c r="G217" s="148">
        <v>0</v>
      </c>
      <c r="H217" s="148">
        <v>0</v>
      </c>
      <c r="I217" s="148" t="s">
        <v>192</v>
      </c>
      <c r="J217" s="148" t="s">
        <v>75</v>
      </c>
    </row>
    <row r="218" spans="1:10" x14ac:dyDescent="0.35">
      <c r="A218" s="148">
        <v>10.8016666666666</v>
      </c>
      <c r="B218" s="148">
        <v>37</v>
      </c>
      <c r="C218" s="148" t="s">
        <v>80</v>
      </c>
      <c r="D218" s="148">
        <v>1201</v>
      </c>
      <c r="E218" s="148" t="s">
        <v>190</v>
      </c>
      <c r="F218" s="148">
        <v>0</v>
      </c>
      <c r="G218" s="148">
        <v>0</v>
      </c>
      <c r="H218" s="148">
        <v>0</v>
      </c>
      <c r="I218" s="148" t="s">
        <v>192</v>
      </c>
      <c r="J218" s="148" t="s">
        <v>75</v>
      </c>
    </row>
    <row r="219" spans="1:10" x14ac:dyDescent="0.35">
      <c r="A219" s="148">
        <v>10.851666666666601</v>
      </c>
      <c r="B219" s="148">
        <v>37</v>
      </c>
      <c r="C219" s="148" t="s">
        <v>80</v>
      </c>
      <c r="D219" s="148">
        <v>1043</v>
      </c>
      <c r="E219" s="148" t="s">
        <v>190</v>
      </c>
      <c r="F219" s="148">
        <v>0</v>
      </c>
      <c r="G219" s="148">
        <v>0</v>
      </c>
      <c r="H219" s="148">
        <v>0</v>
      </c>
      <c r="I219" s="148" t="s">
        <v>192</v>
      </c>
      <c r="J219" s="148" t="s">
        <v>75</v>
      </c>
    </row>
    <row r="220" spans="1:10" x14ac:dyDescent="0.35">
      <c r="A220" s="148">
        <v>10.9016666666666</v>
      </c>
      <c r="B220" s="148">
        <v>37</v>
      </c>
      <c r="C220" s="148" t="s">
        <v>80</v>
      </c>
      <c r="D220" s="148">
        <v>1337</v>
      </c>
      <c r="E220" s="148" t="s">
        <v>190</v>
      </c>
      <c r="F220" s="148">
        <v>0</v>
      </c>
      <c r="G220" s="148">
        <v>0</v>
      </c>
      <c r="H220" s="148">
        <v>0</v>
      </c>
      <c r="I220" s="148" t="s">
        <v>192</v>
      </c>
      <c r="J220" s="148" t="s">
        <v>75</v>
      </c>
    </row>
    <row r="221" spans="1:10" x14ac:dyDescent="0.35">
      <c r="A221" s="148">
        <v>10.9516666666666</v>
      </c>
      <c r="B221" s="148">
        <v>37</v>
      </c>
      <c r="C221" s="148" t="s">
        <v>80</v>
      </c>
      <c r="D221" s="148">
        <v>926</v>
      </c>
      <c r="E221" s="148" t="s">
        <v>190</v>
      </c>
      <c r="F221" s="148">
        <v>0</v>
      </c>
      <c r="G221" s="148">
        <v>0</v>
      </c>
      <c r="H221" s="148">
        <v>0</v>
      </c>
      <c r="I221" s="148" t="s">
        <v>192</v>
      </c>
      <c r="J221" s="148" t="s">
        <v>75</v>
      </c>
    </row>
    <row r="222" spans="1:10" x14ac:dyDescent="0.35">
      <c r="A222" s="148">
        <v>11.001666666666599</v>
      </c>
      <c r="B222" s="148">
        <v>37</v>
      </c>
      <c r="C222" s="148" t="s">
        <v>80</v>
      </c>
      <c r="D222" s="148">
        <v>1134</v>
      </c>
      <c r="E222" s="148" t="s">
        <v>190</v>
      </c>
      <c r="F222" s="148">
        <v>0</v>
      </c>
      <c r="G222" s="148">
        <v>0</v>
      </c>
      <c r="H222" s="148">
        <v>0</v>
      </c>
      <c r="I222" s="148" t="s">
        <v>192</v>
      </c>
      <c r="J222" s="148" t="s">
        <v>75</v>
      </c>
    </row>
    <row r="223" spans="1:10" x14ac:dyDescent="0.35">
      <c r="A223" s="148">
        <v>11.0516666666666</v>
      </c>
      <c r="B223" s="148">
        <v>37</v>
      </c>
      <c r="C223" s="148" t="s">
        <v>80</v>
      </c>
      <c r="D223" s="148">
        <v>837</v>
      </c>
      <c r="E223" s="148" t="s">
        <v>190</v>
      </c>
      <c r="F223" s="148">
        <v>0</v>
      </c>
      <c r="G223" s="148">
        <v>0</v>
      </c>
      <c r="H223" s="148">
        <v>0</v>
      </c>
      <c r="I223" s="148" t="s">
        <v>192</v>
      </c>
      <c r="J223" s="148" t="s">
        <v>75</v>
      </c>
    </row>
    <row r="224" spans="1:10" x14ac:dyDescent="0.35">
      <c r="A224" s="148">
        <v>11.101666666666601</v>
      </c>
      <c r="B224" s="148">
        <v>37</v>
      </c>
      <c r="C224" s="148" t="s">
        <v>80</v>
      </c>
      <c r="D224" s="148">
        <v>941</v>
      </c>
      <c r="E224" s="148" t="s">
        <v>190</v>
      </c>
      <c r="F224" s="148">
        <v>0</v>
      </c>
      <c r="G224" s="148">
        <v>0</v>
      </c>
      <c r="H224" s="148">
        <v>0</v>
      </c>
      <c r="I224" s="148" t="s">
        <v>192</v>
      </c>
      <c r="J224" s="148" t="s">
        <v>75</v>
      </c>
    </row>
    <row r="225" spans="1:10" x14ac:dyDescent="0.35">
      <c r="A225" s="148">
        <v>11.1516666666666</v>
      </c>
      <c r="B225" s="148">
        <v>37</v>
      </c>
      <c r="C225" s="148" t="s">
        <v>80</v>
      </c>
      <c r="D225" s="148">
        <v>1091</v>
      </c>
      <c r="E225" s="148" t="s">
        <v>190</v>
      </c>
      <c r="F225" s="148">
        <v>0</v>
      </c>
      <c r="G225" s="148">
        <v>0</v>
      </c>
      <c r="H225" s="148">
        <v>0</v>
      </c>
      <c r="I225" s="148" t="s">
        <v>192</v>
      </c>
      <c r="J225" s="148" t="s">
        <v>75</v>
      </c>
    </row>
    <row r="226" spans="1:10" x14ac:dyDescent="0.35">
      <c r="A226" s="148">
        <v>11.2016666666666</v>
      </c>
      <c r="B226" s="148">
        <v>37</v>
      </c>
      <c r="C226" s="148" t="s">
        <v>80</v>
      </c>
      <c r="D226" s="148">
        <v>1184</v>
      </c>
      <c r="E226" s="148" t="s">
        <v>190</v>
      </c>
      <c r="F226" s="148">
        <v>0</v>
      </c>
      <c r="G226" s="148">
        <v>0</v>
      </c>
      <c r="H226" s="148">
        <v>0</v>
      </c>
      <c r="I226" s="148" t="s">
        <v>192</v>
      </c>
      <c r="J226" s="148" t="s">
        <v>75</v>
      </c>
    </row>
    <row r="227" spans="1:10" x14ac:dyDescent="0.35">
      <c r="A227" s="148">
        <v>11.251666666666599</v>
      </c>
      <c r="B227" s="148">
        <v>37</v>
      </c>
      <c r="C227" s="148" t="s">
        <v>80</v>
      </c>
      <c r="D227" s="148">
        <v>1127</v>
      </c>
      <c r="E227" s="148" t="s">
        <v>190</v>
      </c>
      <c r="F227" s="148">
        <v>0</v>
      </c>
      <c r="G227" s="148">
        <v>0</v>
      </c>
      <c r="H227" s="148">
        <v>0</v>
      </c>
      <c r="I227" s="148" t="s">
        <v>192</v>
      </c>
      <c r="J227" s="148" t="s">
        <v>75</v>
      </c>
    </row>
    <row r="228" spans="1:10" x14ac:dyDescent="0.35">
      <c r="A228" s="148">
        <v>11.3016666666666</v>
      </c>
      <c r="B228" s="148">
        <v>37</v>
      </c>
      <c r="C228" s="148" t="s">
        <v>80</v>
      </c>
      <c r="D228" s="148">
        <v>1066</v>
      </c>
      <c r="E228" s="148" t="s">
        <v>190</v>
      </c>
      <c r="F228" s="148">
        <v>0</v>
      </c>
      <c r="G228" s="148">
        <v>0</v>
      </c>
      <c r="H228" s="148">
        <v>0</v>
      </c>
      <c r="I228" s="148" t="s">
        <v>192</v>
      </c>
      <c r="J228" s="148" t="s">
        <v>75</v>
      </c>
    </row>
    <row r="229" spans="1:10" x14ac:dyDescent="0.35">
      <c r="A229" s="148">
        <v>11.351666666666601</v>
      </c>
      <c r="B229" s="148">
        <v>37</v>
      </c>
      <c r="C229" s="148" t="s">
        <v>80</v>
      </c>
      <c r="D229" s="148">
        <v>980</v>
      </c>
      <c r="E229" s="148" t="s">
        <v>190</v>
      </c>
      <c r="F229" s="148">
        <v>0</v>
      </c>
      <c r="G229" s="148">
        <v>0</v>
      </c>
      <c r="H229" s="148">
        <v>0</v>
      </c>
      <c r="I229" s="148" t="s">
        <v>192</v>
      </c>
      <c r="J229" s="148" t="s">
        <v>75</v>
      </c>
    </row>
    <row r="230" spans="1:10" x14ac:dyDescent="0.35">
      <c r="A230" s="148">
        <v>11.4016666666666</v>
      </c>
      <c r="B230" s="148">
        <v>37</v>
      </c>
      <c r="C230" s="148" t="s">
        <v>80</v>
      </c>
      <c r="D230" s="148">
        <v>1077</v>
      </c>
      <c r="E230" s="148" t="s">
        <v>190</v>
      </c>
      <c r="F230" s="148">
        <v>0</v>
      </c>
      <c r="G230" s="148">
        <v>0</v>
      </c>
      <c r="H230" s="148">
        <v>0</v>
      </c>
      <c r="I230" s="148" t="s">
        <v>192</v>
      </c>
      <c r="J230" s="148" t="s">
        <v>75</v>
      </c>
    </row>
    <row r="231" spans="1:10" x14ac:dyDescent="0.35">
      <c r="A231" s="148">
        <v>11.4516666666666</v>
      </c>
      <c r="B231" s="148">
        <v>37</v>
      </c>
      <c r="C231" s="148" t="s">
        <v>80</v>
      </c>
      <c r="D231" s="148">
        <v>1071</v>
      </c>
      <c r="E231" s="148" t="s">
        <v>190</v>
      </c>
      <c r="F231" s="148">
        <v>0</v>
      </c>
      <c r="G231" s="148">
        <v>0</v>
      </c>
      <c r="H231" s="148">
        <v>0</v>
      </c>
      <c r="I231" s="148" t="s">
        <v>192</v>
      </c>
      <c r="J231" s="148" t="s">
        <v>75</v>
      </c>
    </row>
    <row r="232" spans="1:10" x14ac:dyDescent="0.35">
      <c r="A232" s="148">
        <v>11.501666666666599</v>
      </c>
      <c r="B232" s="148">
        <v>37</v>
      </c>
      <c r="C232" s="148" t="s">
        <v>80</v>
      </c>
      <c r="D232" s="148">
        <v>1227</v>
      </c>
      <c r="E232" s="148" t="s">
        <v>190</v>
      </c>
      <c r="F232" s="148">
        <v>0</v>
      </c>
      <c r="G232" s="148">
        <v>0</v>
      </c>
      <c r="H232" s="148">
        <v>0</v>
      </c>
      <c r="I232" s="148" t="s">
        <v>192</v>
      </c>
      <c r="J232" s="148" t="s">
        <v>75</v>
      </c>
    </row>
    <row r="233" spans="1:10" x14ac:dyDescent="0.35">
      <c r="A233" s="148">
        <v>11.5516666666666</v>
      </c>
      <c r="B233" s="148">
        <v>37</v>
      </c>
      <c r="C233" s="148" t="s">
        <v>80</v>
      </c>
      <c r="D233" s="148">
        <v>926</v>
      </c>
      <c r="E233" s="148" t="s">
        <v>190</v>
      </c>
      <c r="F233" s="148">
        <v>0</v>
      </c>
      <c r="G233" s="148">
        <v>0</v>
      </c>
      <c r="H233" s="148">
        <v>0</v>
      </c>
      <c r="I233" s="148" t="s">
        <v>192</v>
      </c>
      <c r="J233" s="148" t="s">
        <v>75</v>
      </c>
    </row>
    <row r="234" spans="1:10" x14ac:dyDescent="0.35">
      <c r="A234" s="148">
        <v>11.601666666666601</v>
      </c>
      <c r="B234" s="148">
        <v>37</v>
      </c>
      <c r="C234" s="148" t="s">
        <v>80</v>
      </c>
      <c r="D234" s="148">
        <v>1194</v>
      </c>
      <c r="E234" s="148" t="s">
        <v>190</v>
      </c>
      <c r="F234" s="148">
        <v>0</v>
      </c>
      <c r="G234" s="148">
        <v>0</v>
      </c>
      <c r="H234" s="148">
        <v>0</v>
      </c>
      <c r="I234" s="148" t="s">
        <v>192</v>
      </c>
      <c r="J234" s="148" t="s">
        <v>75</v>
      </c>
    </row>
    <row r="235" spans="1:10" x14ac:dyDescent="0.35">
      <c r="A235" s="148">
        <v>11.6516666666666</v>
      </c>
      <c r="B235" s="148">
        <v>37</v>
      </c>
      <c r="C235" s="148" t="s">
        <v>80</v>
      </c>
      <c r="D235" s="148">
        <v>1202</v>
      </c>
      <c r="E235" s="148" t="s">
        <v>190</v>
      </c>
      <c r="F235" s="148">
        <v>0</v>
      </c>
      <c r="G235" s="148">
        <v>0</v>
      </c>
      <c r="H235" s="148">
        <v>0</v>
      </c>
      <c r="I235" s="148" t="s">
        <v>192</v>
      </c>
      <c r="J235" s="148" t="s">
        <v>75</v>
      </c>
    </row>
    <row r="236" spans="1:10" x14ac:dyDescent="0.35">
      <c r="A236" s="148">
        <v>11.7016666666666</v>
      </c>
      <c r="B236" s="148">
        <v>37</v>
      </c>
      <c r="C236" s="148" t="s">
        <v>80</v>
      </c>
      <c r="D236" s="148">
        <v>1178</v>
      </c>
      <c r="E236" s="148" t="s">
        <v>190</v>
      </c>
      <c r="F236" s="148">
        <v>0</v>
      </c>
      <c r="G236" s="148">
        <v>0</v>
      </c>
      <c r="H236" s="148">
        <v>0</v>
      </c>
      <c r="I236" s="148" t="s">
        <v>192</v>
      </c>
      <c r="J236" s="148" t="s">
        <v>75</v>
      </c>
    </row>
    <row r="237" spans="1:10" x14ac:dyDescent="0.35">
      <c r="A237" s="148">
        <v>11.751666666666599</v>
      </c>
      <c r="B237" s="148">
        <v>37</v>
      </c>
      <c r="C237" s="148" t="s">
        <v>80</v>
      </c>
      <c r="D237" s="148">
        <v>1439</v>
      </c>
      <c r="E237" s="148" t="s">
        <v>190</v>
      </c>
      <c r="F237" s="148">
        <v>0</v>
      </c>
      <c r="G237" s="148">
        <v>0</v>
      </c>
      <c r="H237" s="148">
        <v>0</v>
      </c>
      <c r="I237" s="148" t="s">
        <v>192</v>
      </c>
      <c r="J237" s="148" t="s">
        <v>75</v>
      </c>
    </row>
    <row r="238" spans="1:10" x14ac:dyDescent="0.35">
      <c r="A238" s="148">
        <v>11.8016666666666</v>
      </c>
      <c r="B238" s="148">
        <v>37</v>
      </c>
      <c r="C238" s="148" t="s">
        <v>80</v>
      </c>
      <c r="D238" s="148">
        <v>878</v>
      </c>
      <c r="E238" s="148" t="s">
        <v>190</v>
      </c>
      <c r="F238" s="148">
        <v>0</v>
      </c>
      <c r="G238" s="148">
        <v>0</v>
      </c>
      <c r="H238" s="148">
        <v>0</v>
      </c>
      <c r="I238" s="148" t="s">
        <v>192</v>
      </c>
      <c r="J238" s="148" t="s">
        <v>75</v>
      </c>
    </row>
    <row r="239" spans="1:10" x14ac:dyDescent="0.35">
      <c r="A239" s="148">
        <v>11.851666666666601</v>
      </c>
      <c r="B239" s="148">
        <v>37</v>
      </c>
      <c r="C239" s="148" t="s">
        <v>80</v>
      </c>
      <c r="D239" s="148">
        <v>1132</v>
      </c>
      <c r="E239" s="148" t="s">
        <v>190</v>
      </c>
      <c r="F239" s="148">
        <v>0</v>
      </c>
      <c r="G239" s="148">
        <v>0</v>
      </c>
      <c r="H239" s="148">
        <v>0</v>
      </c>
      <c r="I239" s="148" t="s">
        <v>192</v>
      </c>
      <c r="J239" s="148" t="s">
        <v>75</v>
      </c>
    </row>
    <row r="240" spans="1:10" x14ac:dyDescent="0.35">
      <c r="A240" s="148">
        <v>11.9016666666666</v>
      </c>
      <c r="B240" s="148">
        <v>37</v>
      </c>
      <c r="C240" s="148" t="s">
        <v>80</v>
      </c>
      <c r="D240" s="148">
        <v>1317</v>
      </c>
      <c r="E240" s="148" t="s">
        <v>190</v>
      </c>
      <c r="F240" s="148">
        <v>0</v>
      </c>
      <c r="G240" s="148">
        <v>0</v>
      </c>
      <c r="H240" s="148">
        <v>0</v>
      </c>
      <c r="I240" s="148" t="s">
        <v>192</v>
      </c>
      <c r="J240" s="148" t="s">
        <v>75</v>
      </c>
    </row>
    <row r="241" spans="1:10" x14ac:dyDescent="0.35">
      <c r="A241" s="148">
        <v>11.9516666666666</v>
      </c>
      <c r="B241" s="148">
        <v>37</v>
      </c>
      <c r="C241" s="148" t="s">
        <v>80</v>
      </c>
      <c r="D241" s="148">
        <v>1086</v>
      </c>
      <c r="E241" s="148" t="s">
        <v>190</v>
      </c>
      <c r="F241" s="148">
        <v>0</v>
      </c>
      <c r="G241" s="148">
        <v>0</v>
      </c>
      <c r="H241" s="148">
        <v>0</v>
      </c>
      <c r="I241" s="148" t="s">
        <v>192</v>
      </c>
      <c r="J241" s="148" t="s">
        <v>75</v>
      </c>
    </row>
    <row r="242" spans="1:10" x14ac:dyDescent="0.35">
      <c r="A242" s="148">
        <v>12.001666666666599</v>
      </c>
      <c r="B242" s="148">
        <v>37</v>
      </c>
      <c r="C242" s="148" t="s">
        <v>80</v>
      </c>
      <c r="D242" s="148">
        <v>1174</v>
      </c>
      <c r="E242" s="148" t="s">
        <v>190</v>
      </c>
      <c r="F242" s="148">
        <v>0</v>
      </c>
      <c r="G242" s="148">
        <v>0</v>
      </c>
      <c r="H242" s="148">
        <v>0</v>
      </c>
      <c r="I242" s="148" t="s">
        <v>192</v>
      </c>
      <c r="J242" s="148" t="s">
        <v>75</v>
      </c>
    </row>
    <row r="243" spans="1:10" x14ac:dyDescent="0.35">
      <c r="A243" s="148">
        <v>1.6666666666666601E-3</v>
      </c>
      <c r="B243" s="148">
        <v>37</v>
      </c>
      <c r="C243" s="148" t="s">
        <v>81</v>
      </c>
      <c r="D243" s="148">
        <v>9643</v>
      </c>
      <c r="E243" s="148" t="s">
        <v>200</v>
      </c>
      <c r="F243" s="148">
        <v>12.175000000000001</v>
      </c>
      <c r="G243" s="148">
        <v>450</v>
      </c>
      <c r="H243" s="148">
        <v>0.54800000000000004</v>
      </c>
      <c r="I243" s="148" t="s">
        <v>192</v>
      </c>
      <c r="J243" s="148" t="s">
        <v>75</v>
      </c>
    </row>
    <row r="244" spans="1:10" x14ac:dyDescent="0.35">
      <c r="A244" s="148">
        <v>5.1666666666666597E-2</v>
      </c>
      <c r="B244" s="148">
        <v>37</v>
      </c>
      <c r="C244" s="148" t="s">
        <v>81</v>
      </c>
      <c r="D244" s="148">
        <v>7044</v>
      </c>
      <c r="E244" s="148" t="s">
        <v>200</v>
      </c>
      <c r="F244" s="148">
        <v>12.175000000000001</v>
      </c>
      <c r="G244" s="148">
        <v>450</v>
      </c>
      <c r="H244" s="148">
        <v>0.54800000000000004</v>
      </c>
      <c r="I244" s="148" t="s">
        <v>192</v>
      </c>
      <c r="J244" s="148" t="s">
        <v>75</v>
      </c>
    </row>
    <row r="245" spans="1:10" x14ac:dyDescent="0.35">
      <c r="A245" s="148">
        <v>0.101666666666666</v>
      </c>
      <c r="B245" s="148">
        <v>37</v>
      </c>
      <c r="C245" s="148" t="s">
        <v>81</v>
      </c>
      <c r="D245" s="148">
        <v>5900</v>
      </c>
      <c r="E245" s="148" t="s">
        <v>200</v>
      </c>
      <c r="F245" s="148">
        <v>12.175000000000001</v>
      </c>
      <c r="G245" s="148">
        <v>450</v>
      </c>
      <c r="H245" s="148">
        <v>0.54800000000000004</v>
      </c>
      <c r="I245" s="148" t="s">
        <v>192</v>
      </c>
      <c r="J245" s="148" t="s">
        <v>75</v>
      </c>
    </row>
    <row r="246" spans="1:10" x14ac:dyDescent="0.35">
      <c r="A246" s="148">
        <v>0.15166666666666601</v>
      </c>
      <c r="B246" s="148">
        <v>37</v>
      </c>
      <c r="C246" s="148" t="s">
        <v>81</v>
      </c>
      <c r="D246" s="148">
        <v>5089</v>
      </c>
      <c r="E246" s="148" t="s">
        <v>200</v>
      </c>
      <c r="F246" s="148">
        <v>12.175000000000001</v>
      </c>
      <c r="G246" s="148">
        <v>450</v>
      </c>
      <c r="H246" s="148">
        <v>0.54800000000000004</v>
      </c>
      <c r="I246" s="148" t="s">
        <v>192</v>
      </c>
      <c r="J246" s="148" t="s">
        <v>75</v>
      </c>
    </row>
    <row r="247" spans="1:10" x14ac:dyDescent="0.35">
      <c r="A247" s="148">
        <v>0.20166666666666599</v>
      </c>
      <c r="B247" s="148">
        <v>37</v>
      </c>
      <c r="C247" s="148" t="s">
        <v>81</v>
      </c>
      <c r="D247" s="148">
        <v>4269</v>
      </c>
      <c r="E247" s="148" t="s">
        <v>200</v>
      </c>
      <c r="F247" s="148">
        <v>12.175000000000001</v>
      </c>
      <c r="G247" s="148">
        <v>450</v>
      </c>
      <c r="H247" s="148">
        <v>0.54800000000000004</v>
      </c>
      <c r="I247" s="148" t="s">
        <v>192</v>
      </c>
      <c r="J247" s="148" t="s">
        <v>75</v>
      </c>
    </row>
    <row r="248" spans="1:10" x14ac:dyDescent="0.35">
      <c r="A248" s="148">
        <v>0.25166666666666598</v>
      </c>
      <c r="B248" s="148">
        <v>37</v>
      </c>
      <c r="C248" s="148" t="s">
        <v>81</v>
      </c>
      <c r="D248" s="148">
        <v>4312</v>
      </c>
      <c r="E248" s="148" t="s">
        <v>200</v>
      </c>
      <c r="F248" s="148">
        <v>12.175000000000001</v>
      </c>
      <c r="G248" s="148">
        <v>450</v>
      </c>
      <c r="H248" s="148">
        <v>0.54800000000000004</v>
      </c>
      <c r="I248" s="148" t="s">
        <v>192</v>
      </c>
      <c r="J248" s="148" t="s">
        <v>75</v>
      </c>
    </row>
    <row r="249" spans="1:10" x14ac:dyDescent="0.35">
      <c r="A249" s="148">
        <v>0.30166666666666597</v>
      </c>
      <c r="B249" s="148">
        <v>37</v>
      </c>
      <c r="C249" s="148" t="s">
        <v>81</v>
      </c>
      <c r="D249" s="148">
        <v>4002</v>
      </c>
      <c r="E249" s="148" t="s">
        <v>200</v>
      </c>
      <c r="F249" s="148">
        <v>12.175000000000001</v>
      </c>
      <c r="G249" s="148">
        <v>450</v>
      </c>
      <c r="H249" s="148">
        <v>0.54800000000000004</v>
      </c>
      <c r="I249" s="148" t="s">
        <v>192</v>
      </c>
      <c r="J249" s="148" t="s">
        <v>75</v>
      </c>
    </row>
    <row r="250" spans="1:10" x14ac:dyDescent="0.35">
      <c r="A250" s="148">
        <v>0.35166666666666602</v>
      </c>
      <c r="B250" s="148">
        <v>37</v>
      </c>
      <c r="C250" s="148" t="s">
        <v>81</v>
      </c>
      <c r="D250" s="148">
        <v>3230</v>
      </c>
      <c r="E250" s="148" t="s">
        <v>200</v>
      </c>
      <c r="F250" s="148">
        <v>12.175000000000001</v>
      </c>
      <c r="G250" s="148">
        <v>450</v>
      </c>
      <c r="H250" s="148">
        <v>0.54800000000000004</v>
      </c>
      <c r="I250" s="148" t="s">
        <v>192</v>
      </c>
      <c r="J250" s="148" t="s">
        <v>75</v>
      </c>
    </row>
    <row r="251" spans="1:10" x14ac:dyDescent="0.35">
      <c r="A251" s="148">
        <v>0.40166666666666601</v>
      </c>
      <c r="B251" s="148">
        <v>37</v>
      </c>
      <c r="C251" s="148" t="s">
        <v>81</v>
      </c>
      <c r="D251" s="148">
        <v>3561</v>
      </c>
      <c r="E251" s="148" t="s">
        <v>200</v>
      </c>
      <c r="F251" s="148">
        <v>12.175000000000001</v>
      </c>
      <c r="G251" s="148">
        <v>450</v>
      </c>
      <c r="H251" s="148">
        <v>0.54800000000000004</v>
      </c>
      <c r="I251" s="148" t="s">
        <v>192</v>
      </c>
      <c r="J251" s="148" t="s">
        <v>75</v>
      </c>
    </row>
    <row r="252" spans="1:10" x14ac:dyDescent="0.35">
      <c r="A252" s="148">
        <v>0.45166666666666599</v>
      </c>
      <c r="B252" s="148">
        <v>37</v>
      </c>
      <c r="C252" s="148" t="s">
        <v>81</v>
      </c>
      <c r="D252" s="148">
        <v>3350</v>
      </c>
      <c r="E252" s="148" t="s">
        <v>200</v>
      </c>
      <c r="F252" s="148">
        <v>12.175000000000001</v>
      </c>
      <c r="G252" s="148">
        <v>450</v>
      </c>
      <c r="H252" s="148">
        <v>0.54800000000000004</v>
      </c>
      <c r="I252" s="148" t="s">
        <v>192</v>
      </c>
      <c r="J252" s="148" t="s">
        <v>75</v>
      </c>
    </row>
    <row r="253" spans="1:10" x14ac:dyDescent="0.35">
      <c r="A253" s="148">
        <v>0.50166666666666604</v>
      </c>
      <c r="B253" s="148">
        <v>37</v>
      </c>
      <c r="C253" s="148" t="s">
        <v>81</v>
      </c>
      <c r="D253" s="148">
        <v>3660</v>
      </c>
      <c r="E253" s="148" t="s">
        <v>200</v>
      </c>
      <c r="F253" s="148">
        <v>12.175000000000001</v>
      </c>
      <c r="G253" s="148">
        <v>450</v>
      </c>
      <c r="H253" s="148">
        <v>0.54800000000000004</v>
      </c>
      <c r="I253" s="148" t="s">
        <v>192</v>
      </c>
      <c r="J253" s="148" t="s">
        <v>75</v>
      </c>
    </row>
    <row r="254" spans="1:10" x14ac:dyDescent="0.35">
      <c r="A254" s="148">
        <v>0.55166666666666597</v>
      </c>
      <c r="B254" s="148">
        <v>37</v>
      </c>
      <c r="C254" s="148" t="s">
        <v>81</v>
      </c>
      <c r="D254" s="148">
        <v>3420</v>
      </c>
      <c r="E254" s="148" t="s">
        <v>200</v>
      </c>
      <c r="F254" s="148">
        <v>12.175000000000001</v>
      </c>
      <c r="G254" s="148">
        <v>450</v>
      </c>
      <c r="H254" s="148">
        <v>0.54800000000000004</v>
      </c>
      <c r="I254" s="148" t="s">
        <v>192</v>
      </c>
      <c r="J254" s="148" t="s">
        <v>75</v>
      </c>
    </row>
    <row r="255" spans="1:10" x14ac:dyDescent="0.35">
      <c r="A255" s="148">
        <v>0.60166666666666602</v>
      </c>
      <c r="B255" s="148">
        <v>37</v>
      </c>
      <c r="C255" s="148" t="s">
        <v>81</v>
      </c>
      <c r="D255" s="148">
        <v>3373</v>
      </c>
      <c r="E255" s="148" t="s">
        <v>200</v>
      </c>
      <c r="F255" s="148">
        <v>12.175000000000001</v>
      </c>
      <c r="G255" s="148">
        <v>450</v>
      </c>
      <c r="H255" s="148">
        <v>0.54800000000000004</v>
      </c>
      <c r="I255" s="148" t="s">
        <v>192</v>
      </c>
      <c r="J255" s="148" t="s">
        <v>75</v>
      </c>
    </row>
    <row r="256" spans="1:10" x14ac:dyDescent="0.35">
      <c r="A256" s="148">
        <v>0.65166666666666595</v>
      </c>
      <c r="B256" s="148">
        <v>37</v>
      </c>
      <c r="C256" s="148" t="s">
        <v>81</v>
      </c>
      <c r="D256" s="148">
        <v>3139</v>
      </c>
      <c r="E256" s="148" t="s">
        <v>200</v>
      </c>
      <c r="F256" s="148">
        <v>12.175000000000001</v>
      </c>
      <c r="G256" s="148">
        <v>450</v>
      </c>
      <c r="H256" s="148">
        <v>0.54800000000000004</v>
      </c>
      <c r="I256" s="148" t="s">
        <v>192</v>
      </c>
      <c r="J256" s="148" t="s">
        <v>75</v>
      </c>
    </row>
    <row r="257" spans="1:10" x14ac:dyDescent="0.35">
      <c r="A257" s="148">
        <v>0.70166666666666599</v>
      </c>
      <c r="B257" s="148">
        <v>37</v>
      </c>
      <c r="C257" s="148" t="s">
        <v>81</v>
      </c>
      <c r="D257" s="148">
        <v>3049</v>
      </c>
      <c r="E257" s="148" t="s">
        <v>200</v>
      </c>
      <c r="F257" s="148">
        <v>12.175000000000001</v>
      </c>
      <c r="G257" s="148">
        <v>450</v>
      </c>
      <c r="H257" s="148">
        <v>0.54800000000000004</v>
      </c>
      <c r="I257" s="148" t="s">
        <v>192</v>
      </c>
      <c r="J257" s="148" t="s">
        <v>75</v>
      </c>
    </row>
    <row r="258" spans="1:10" x14ac:dyDescent="0.35">
      <c r="A258" s="148">
        <v>0.75166666666666604</v>
      </c>
      <c r="B258" s="148">
        <v>37</v>
      </c>
      <c r="C258" s="148" t="s">
        <v>81</v>
      </c>
      <c r="D258" s="148">
        <v>2920</v>
      </c>
      <c r="E258" s="148" t="s">
        <v>200</v>
      </c>
      <c r="F258" s="148">
        <v>12.175000000000001</v>
      </c>
      <c r="G258" s="148">
        <v>450</v>
      </c>
      <c r="H258" s="148">
        <v>0.54800000000000004</v>
      </c>
      <c r="I258" s="148" t="s">
        <v>192</v>
      </c>
      <c r="J258" s="148" t="s">
        <v>75</v>
      </c>
    </row>
    <row r="259" spans="1:10" x14ac:dyDescent="0.35">
      <c r="A259" s="148">
        <v>0.80166666666666597</v>
      </c>
      <c r="B259" s="148">
        <v>37</v>
      </c>
      <c r="C259" s="148" t="s">
        <v>81</v>
      </c>
      <c r="D259" s="148">
        <v>3032</v>
      </c>
      <c r="E259" s="148" t="s">
        <v>200</v>
      </c>
      <c r="F259" s="148">
        <v>12.175000000000001</v>
      </c>
      <c r="G259" s="148">
        <v>450</v>
      </c>
      <c r="H259" s="148">
        <v>0.54800000000000004</v>
      </c>
      <c r="I259" s="148" t="s">
        <v>192</v>
      </c>
      <c r="J259" s="148" t="s">
        <v>75</v>
      </c>
    </row>
    <row r="260" spans="1:10" x14ac:dyDescent="0.35">
      <c r="A260" s="148">
        <v>0.85166666666666602</v>
      </c>
      <c r="B260" s="148">
        <v>37</v>
      </c>
      <c r="C260" s="148" t="s">
        <v>81</v>
      </c>
      <c r="D260" s="148">
        <v>2690</v>
      </c>
      <c r="E260" s="148" t="s">
        <v>200</v>
      </c>
      <c r="F260" s="148">
        <v>12.175000000000001</v>
      </c>
      <c r="G260" s="148">
        <v>450</v>
      </c>
      <c r="H260" s="148">
        <v>0.54800000000000004</v>
      </c>
      <c r="I260" s="148" t="s">
        <v>192</v>
      </c>
      <c r="J260" s="148" t="s">
        <v>75</v>
      </c>
    </row>
    <row r="261" spans="1:10" x14ac:dyDescent="0.35">
      <c r="A261" s="148">
        <v>0.90166666666666595</v>
      </c>
      <c r="B261" s="148">
        <v>37</v>
      </c>
      <c r="C261" s="148" t="s">
        <v>81</v>
      </c>
      <c r="D261" s="148">
        <v>3392</v>
      </c>
      <c r="E261" s="148" t="s">
        <v>200</v>
      </c>
      <c r="F261" s="148">
        <v>12.175000000000001</v>
      </c>
      <c r="G261" s="148">
        <v>450</v>
      </c>
      <c r="H261" s="148">
        <v>0.54800000000000004</v>
      </c>
      <c r="I261" s="148" t="s">
        <v>192</v>
      </c>
      <c r="J261" s="148" t="s">
        <v>75</v>
      </c>
    </row>
    <row r="262" spans="1:10" x14ac:dyDescent="0.35">
      <c r="A262" s="148">
        <v>0.95166666666666599</v>
      </c>
      <c r="B262" s="148">
        <v>37</v>
      </c>
      <c r="C262" s="148" t="s">
        <v>81</v>
      </c>
      <c r="D262" s="148">
        <v>2952</v>
      </c>
      <c r="E262" s="148" t="s">
        <v>200</v>
      </c>
      <c r="F262" s="148">
        <v>12.175000000000001</v>
      </c>
      <c r="G262" s="148">
        <v>450</v>
      </c>
      <c r="H262" s="148">
        <v>0.54800000000000004</v>
      </c>
      <c r="I262" s="148" t="s">
        <v>192</v>
      </c>
      <c r="J262" s="148" t="s">
        <v>75</v>
      </c>
    </row>
    <row r="263" spans="1:10" x14ac:dyDescent="0.35">
      <c r="A263" s="148">
        <v>1.00166666666666</v>
      </c>
      <c r="B263" s="148">
        <v>37</v>
      </c>
      <c r="C263" s="148" t="s">
        <v>81</v>
      </c>
      <c r="D263" s="148">
        <v>3384</v>
      </c>
      <c r="E263" s="148" t="s">
        <v>200</v>
      </c>
      <c r="F263" s="148">
        <v>12.175000000000001</v>
      </c>
      <c r="G263" s="148">
        <v>450</v>
      </c>
      <c r="H263" s="148">
        <v>0.54800000000000004</v>
      </c>
      <c r="I263" s="148" t="s">
        <v>192</v>
      </c>
      <c r="J263" s="148" t="s">
        <v>75</v>
      </c>
    </row>
    <row r="264" spans="1:10" x14ac:dyDescent="0.35">
      <c r="A264" s="148">
        <v>1.0516666666666601</v>
      </c>
      <c r="B264" s="148">
        <v>37</v>
      </c>
      <c r="C264" s="148" t="s">
        <v>81</v>
      </c>
      <c r="D264" s="148">
        <v>3128</v>
      </c>
      <c r="E264" s="148" t="s">
        <v>200</v>
      </c>
      <c r="F264" s="148">
        <v>12.175000000000001</v>
      </c>
      <c r="G264" s="148">
        <v>450</v>
      </c>
      <c r="H264" s="148">
        <v>0.54800000000000004</v>
      </c>
      <c r="I264" s="148" t="s">
        <v>192</v>
      </c>
      <c r="J264" s="148" t="s">
        <v>75</v>
      </c>
    </row>
    <row r="265" spans="1:10" x14ac:dyDescent="0.35">
      <c r="A265" s="148">
        <v>1.1016666666666599</v>
      </c>
      <c r="B265" s="148">
        <v>37</v>
      </c>
      <c r="C265" s="148" t="s">
        <v>81</v>
      </c>
      <c r="D265" s="148">
        <v>2877</v>
      </c>
      <c r="E265" s="148" t="s">
        <v>200</v>
      </c>
      <c r="F265" s="148">
        <v>12.175000000000001</v>
      </c>
      <c r="G265" s="148">
        <v>450</v>
      </c>
      <c r="H265" s="148">
        <v>0.54800000000000004</v>
      </c>
      <c r="I265" s="148" t="s">
        <v>192</v>
      </c>
      <c r="J265" s="148" t="s">
        <v>75</v>
      </c>
    </row>
    <row r="266" spans="1:10" x14ac:dyDescent="0.35">
      <c r="A266" s="148">
        <v>1.15166666666666</v>
      </c>
      <c r="B266" s="148">
        <v>36.9</v>
      </c>
      <c r="C266" s="148" t="s">
        <v>81</v>
      </c>
      <c r="D266" s="148">
        <v>2845</v>
      </c>
      <c r="E266" s="148" t="s">
        <v>200</v>
      </c>
      <c r="F266" s="148">
        <v>12.175000000000001</v>
      </c>
      <c r="G266" s="148">
        <v>450</v>
      </c>
      <c r="H266" s="148">
        <v>0.54800000000000004</v>
      </c>
      <c r="I266" s="148" t="s">
        <v>192</v>
      </c>
      <c r="J266" s="148" t="s">
        <v>75</v>
      </c>
    </row>
    <row r="267" spans="1:10" x14ac:dyDescent="0.35">
      <c r="A267" s="148">
        <v>1.20166666666666</v>
      </c>
      <c r="B267" s="148">
        <v>37</v>
      </c>
      <c r="C267" s="148" t="s">
        <v>81</v>
      </c>
      <c r="D267" s="148">
        <v>2753</v>
      </c>
      <c r="E267" s="148" t="s">
        <v>200</v>
      </c>
      <c r="F267" s="148">
        <v>12.175000000000001</v>
      </c>
      <c r="G267" s="148">
        <v>450</v>
      </c>
      <c r="H267" s="148">
        <v>0.54800000000000004</v>
      </c>
      <c r="I267" s="148" t="s">
        <v>192</v>
      </c>
      <c r="J267" s="148" t="s">
        <v>75</v>
      </c>
    </row>
    <row r="268" spans="1:10" x14ac:dyDescent="0.35">
      <c r="A268" s="148">
        <v>1.25166666666666</v>
      </c>
      <c r="B268" s="148">
        <v>37</v>
      </c>
      <c r="C268" s="148" t="s">
        <v>81</v>
      </c>
      <c r="D268" s="148">
        <v>3496</v>
      </c>
      <c r="E268" s="148" t="s">
        <v>200</v>
      </c>
      <c r="F268" s="148">
        <v>12.175000000000001</v>
      </c>
      <c r="G268" s="148">
        <v>450</v>
      </c>
      <c r="H268" s="148">
        <v>0.54800000000000004</v>
      </c>
      <c r="I268" s="148" t="s">
        <v>192</v>
      </c>
      <c r="J268" s="148" t="s">
        <v>75</v>
      </c>
    </row>
    <row r="269" spans="1:10" x14ac:dyDescent="0.35">
      <c r="A269" s="148">
        <v>1.3016666666666601</v>
      </c>
      <c r="B269" s="148">
        <v>37</v>
      </c>
      <c r="C269" s="148" t="s">
        <v>81</v>
      </c>
      <c r="D269" s="148">
        <v>3467</v>
      </c>
      <c r="E269" s="148" t="s">
        <v>200</v>
      </c>
      <c r="F269" s="148">
        <v>12.175000000000001</v>
      </c>
      <c r="G269" s="148">
        <v>450</v>
      </c>
      <c r="H269" s="148">
        <v>0.54800000000000004</v>
      </c>
      <c r="I269" s="148" t="s">
        <v>192</v>
      </c>
      <c r="J269" s="148" t="s">
        <v>75</v>
      </c>
    </row>
    <row r="270" spans="1:10" x14ac:dyDescent="0.35">
      <c r="A270" s="148">
        <v>1.3516666666666599</v>
      </c>
      <c r="B270" s="148">
        <v>37</v>
      </c>
      <c r="C270" s="148" t="s">
        <v>81</v>
      </c>
      <c r="D270" s="148">
        <v>3167</v>
      </c>
      <c r="E270" s="148" t="s">
        <v>200</v>
      </c>
      <c r="F270" s="148">
        <v>12.175000000000001</v>
      </c>
      <c r="G270" s="148">
        <v>450</v>
      </c>
      <c r="H270" s="148">
        <v>0.54800000000000004</v>
      </c>
      <c r="I270" s="148" t="s">
        <v>192</v>
      </c>
      <c r="J270" s="148" t="s">
        <v>75</v>
      </c>
    </row>
    <row r="271" spans="1:10" x14ac:dyDescent="0.35">
      <c r="A271" s="148">
        <v>1.40166666666666</v>
      </c>
      <c r="B271" s="148">
        <v>37</v>
      </c>
      <c r="C271" s="148" t="s">
        <v>81</v>
      </c>
      <c r="D271" s="148">
        <v>2598</v>
      </c>
      <c r="E271" s="148" t="s">
        <v>200</v>
      </c>
      <c r="F271" s="148">
        <v>12.175000000000001</v>
      </c>
      <c r="G271" s="148">
        <v>450</v>
      </c>
      <c r="H271" s="148">
        <v>0.54800000000000004</v>
      </c>
      <c r="I271" s="148" t="s">
        <v>192</v>
      </c>
      <c r="J271" s="148" t="s">
        <v>75</v>
      </c>
    </row>
    <row r="272" spans="1:10" x14ac:dyDescent="0.35">
      <c r="A272" s="148">
        <v>1.45166666666666</v>
      </c>
      <c r="B272" s="148">
        <v>37</v>
      </c>
      <c r="C272" s="148" t="s">
        <v>81</v>
      </c>
      <c r="D272" s="148">
        <v>3316</v>
      </c>
      <c r="E272" s="148" t="s">
        <v>200</v>
      </c>
      <c r="F272" s="148">
        <v>12.175000000000001</v>
      </c>
      <c r="G272" s="148">
        <v>450</v>
      </c>
      <c r="H272" s="148">
        <v>0.54800000000000004</v>
      </c>
      <c r="I272" s="148" t="s">
        <v>192</v>
      </c>
      <c r="J272" s="148" t="s">
        <v>75</v>
      </c>
    </row>
    <row r="273" spans="1:10" x14ac:dyDescent="0.35">
      <c r="A273" s="148">
        <v>1.50166666666666</v>
      </c>
      <c r="B273" s="148">
        <v>37</v>
      </c>
      <c r="C273" s="148" t="s">
        <v>81</v>
      </c>
      <c r="D273" s="148">
        <v>3348</v>
      </c>
      <c r="E273" s="148" t="s">
        <v>200</v>
      </c>
      <c r="F273" s="148">
        <v>12.175000000000001</v>
      </c>
      <c r="G273" s="148">
        <v>450</v>
      </c>
      <c r="H273" s="148">
        <v>0.54800000000000004</v>
      </c>
      <c r="I273" s="148" t="s">
        <v>192</v>
      </c>
      <c r="J273" s="148" t="s">
        <v>75</v>
      </c>
    </row>
    <row r="274" spans="1:10" x14ac:dyDescent="0.35">
      <c r="A274" s="148">
        <v>1.5516666666666601</v>
      </c>
      <c r="B274" s="148">
        <v>37</v>
      </c>
      <c r="C274" s="148" t="s">
        <v>81</v>
      </c>
      <c r="D274" s="148">
        <v>2670</v>
      </c>
      <c r="E274" s="148" t="s">
        <v>200</v>
      </c>
      <c r="F274" s="148">
        <v>12.175000000000001</v>
      </c>
      <c r="G274" s="148">
        <v>450</v>
      </c>
      <c r="H274" s="148">
        <v>0.54800000000000004</v>
      </c>
      <c r="I274" s="148" t="s">
        <v>192</v>
      </c>
      <c r="J274" s="148" t="s">
        <v>75</v>
      </c>
    </row>
    <row r="275" spans="1:10" x14ac:dyDescent="0.35">
      <c r="A275" s="148">
        <v>1.6016666666666599</v>
      </c>
      <c r="B275" s="148">
        <v>37</v>
      </c>
      <c r="C275" s="148" t="s">
        <v>81</v>
      </c>
      <c r="D275" s="148">
        <v>3278</v>
      </c>
      <c r="E275" s="148" t="s">
        <v>200</v>
      </c>
      <c r="F275" s="148">
        <v>12.175000000000001</v>
      </c>
      <c r="G275" s="148">
        <v>450</v>
      </c>
      <c r="H275" s="148">
        <v>0.54800000000000004</v>
      </c>
      <c r="I275" s="148" t="s">
        <v>192</v>
      </c>
      <c r="J275" s="148" t="s">
        <v>75</v>
      </c>
    </row>
    <row r="276" spans="1:10" x14ac:dyDescent="0.35">
      <c r="A276" s="148">
        <v>1.65166666666666</v>
      </c>
      <c r="B276" s="148">
        <v>37</v>
      </c>
      <c r="C276" s="148" t="s">
        <v>81</v>
      </c>
      <c r="D276" s="148">
        <v>3570</v>
      </c>
      <c r="E276" s="148" t="s">
        <v>200</v>
      </c>
      <c r="F276" s="148">
        <v>12.175000000000001</v>
      </c>
      <c r="G276" s="148">
        <v>450</v>
      </c>
      <c r="H276" s="148">
        <v>0.54800000000000004</v>
      </c>
      <c r="I276" s="148" t="s">
        <v>192</v>
      </c>
      <c r="J276" s="148" t="s">
        <v>75</v>
      </c>
    </row>
    <row r="277" spans="1:10" x14ac:dyDescent="0.35">
      <c r="A277" s="148">
        <v>1.70166666666666</v>
      </c>
      <c r="B277" s="148">
        <v>37</v>
      </c>
      <c r="C277" s="148" t="s">
        <v>81</v>
      </c>
      <c r="D277" s="148">
        <v>3106</v>
      </c>
      <c r="E277" s="148" t="s">
        <v>200</v>
      </c>
      <c r="F277" s="148">
        <v>12.175000000000001</v>
      </c>
      <c r="G277" s="148">
        <v>450</v>
      </c>
      <c r="H277" s="148">
        <v>0.54800000000000004</v>
      </c>
      <c r="I277" s="148" t="s">
        <v>192</v>
      </c>
      <c r="J277" s="148" t="s">
        <v>75</v>
      </c>
    </row>
    <row r="278" spans="1:10" x14ac:dyDescent="0.35">
      <c r="A278" s="148">
        <v>1.75166666666666</v>
      </c>
      <c r="B278" s="148">
        <v>37</v>
      </c>
      <c r="C278" s="148" t="s">
        <v>81</v>
      </c>
      <c r="D278" s="148">
        <v>3086</v>
      </c>
      <c r="E278" s="148" t="s">
        <v>200</v>
      </c>
      <c r="F278" s="148">
        <v>12.175000000000001</v>
      </c>
      <c r="G278" s="148">
        <v>450</v>
      </c>
      <c r="H278" s="148">
        <v>0.54800000000000004</v>
      </c>
      <c r="I278" s="148" t="s">
        <v>192</v>
      </c>
      <c r="J278" s="148" t="s">
        <v>75</v>
      </c>
    </row>
    <row r="279" spans="1:10" x14ac:dyDescent="0.35">
      <c r="A279" s="148">
        <v>1.8016666666666601</v>
      </c>
      <c r="B279" s="148">
        <v>37</v>
      </c>
      <c r="C279" s="148" t="s">
        <v>81</v>
      </c>
      <c r="D279" s="148">
        <v>3339</v>
      </c>
      <c r="E279" s="148" t="s">
        <v>200</v>
      </c>
      <c r="F279" s="148">
        <v>12.175000000000001</v>
      </c>
      <c r="G279" s="148">
        <v>450</v>
      </c>
      <c r="H279" s="148">
        <v>0.54800000000000004</v>
      </c>
      <c r="I279" s="148" t="s">
        <v>192</v>
      </c>
      <c r="J279" s="148" t="s">
        <v>75</v>
      </c>
    </row>
    <row r="280" spans="1:10" x14ac:dyDescent="0.35">
      <c r="A280" s="148">
        <v>1.8516666666666599</v>
      </c>
      <c r="B280" s="148">
        <v>37</v>
      </c>
      <c r="C280" s="148" t="s">
        <v>81</v>
      </c>
      <c r="D280" s="148">
        <v>3140</v>
      </c>
      <c r="E280" s="148" t="s">
        <v>200</v>
      </c>
      <c r="F280" s="148">
        <v>12.175000000000001</v>
      </c>
      <c r="G280" s="148">
        <v>450</v>
      </c>
      <c r="H280" s="148">
        <v>0.54800000000000004</v>
      </c>
      <c r="I280" s="148" t="s">
        <v>192</v>
      </c>
      <c r="J280" s="148" t="s">
        <v>75</v>
      </c>
    </row>
    <row r="281" spans="1:10" x14ac:dyDescent="0.35">
      <c r="A281" s="148">
        <v>1.90166666666666</v>
      </c>
      <c r="B281" s="148">
        <v>37</v>
      </c>
      <c r="C281" s="148" t="s">
        <v>81</v>
      </c>
      <c r="D281" s="148">
        <v>3019</v>
      </c>
      <c r="E281" s="148" t="s">
        <v>200</v>
      </c>
      <c r="F281" s="148">
        <v>12.175000000000001</v>
      </c>
      <c r="G281" s="148">
        <v>450</v>
      </c>
      <c r="H281" s="148">
        <v>0.54800000000000004</v>
      </c>
      <c r="I281" s="148" t="s">
        <v>192</v>
      </c>
      <c r="J281" s="148" t="s">
        <v>75</v>
      </c>
    </row>
    <row r="282" spans="1:10" x14ac:dyDescent="0.35">
      <c r="A282" s="148">
        <v>1.95166666666666</v>
      </c>
      <c r="B282" s="148">
        <v>37</v>
      </c>
      <c r="C282" s="148" t="s">
        <v>81</v>
      </c>
      <c r="D282" s="148">
        <v>3321</v>
      </c>
      <c r="E282" s="148" t="s">
        <v>200</v>
      </c>
      <c r="F282" s="148">
        <v>12.175000000000001</v>
      </c>
      <c r="G282" s="148">
        <v>450</v>
      </c>
      <c r="H282" s="148">
        <v>0.54800000000000004</v>
      </c>
      <c r="I282" s="148" t="s">
        <v>192</v>
      </c>
      <c r="J282" s="148" t="s">
        <v>75</v>
      </c>
    </row>
    <row r="283" spans="1:10" x14ac:dyDescent="0.35">
      <c r="A283" s="148">
        <v>2.0016666666666598</v>
      </c>
      <c r="B283" s="148">
        <v>37</v>
      </c>
      <c r="C283" s="148" t="s">
        <v>81</v>
      </c>
      <c r="D283" s="148">
        <v>2974</v>
      </c>
      <c r="E283" s="148" t="s">
        <v>200</v>
      </c>
      <c r="F283" s="148">
        <v>12.175000000000001</v>
      </c>
      <c r="G283" s="148">
        <v>450</v>
      </c>
      <c r="H283" s="148">
        <v>0.54800000000000004</v>
      </c>
      <c r="I283" s="148" t="s">
        <v>192</v>
      </c>
      <c r="J283" s="148" t="s">
        <v>75</v>
      </c>
    </row>
    <row r="284" spans="1:10" x14ac:dyDescent="0.35">
      <c r="A284" s="148">
        <v>2.0516666666666601</v>
      </c>
      <c r="B284" s="148">
        <v>37</v>
      </c>
      <c r="C284" s="148" t="s">
        <v>81</v>
      </c>
      <c r="D284" s="148">
        <v>2911</v>
      </c>
      <c r="E284" s="148" t="s">
        <v>200</v>
      </c>
      <c r="F284" s="148">
        <v>12.175000000000001</v>
      </c>
      <c r="G284" s="148">
        <v>450</v>
      </c>
      <c r="H284" s="148">
        <v>0.54800000000000004</v>
      </c>
      <c r="I284" s="148" t="s">
        <v>192</v>
      </c>
      <c r="J284" s="148" t="s">
        <v>75</v>
      </c>
    </row>
    <row r="285" spans="1:10" x14ac:dyDescent="0.35">
      <c r="A285" s="148">
        <v>2.1016666666666599</v>
      </c>
      <c r="B285" s="148">
        <v>37</v>
      </c>
      <c r="C285" s="148" t="s">
        <v>81</v>
      </c>
      <c r="D285" s="148">
        <v>2972</v>
      </c>
      <c r="E285" s="148" t="s">
        <v>200</v>
      </c>
      <c r="F285" s="148">
        <v>12.175000000000001</v>
      </c>
      <c r="G285" s="148">
        <v>450</v>
      </c>
      <c r="H285" s="148">
        <v>0.54800000000000004</v>
      </c>
      <c r="I285" s="148" t="s">
        <v>192</v>
      </c>
      <c r="J285" s="148" t="s">
        <v>75</v>
      </c>
    </row>
    <row r="286" spans="1:10" x14ac:dyDescent="0.35">
      <c r="A286" s="148">
        <v>2.1516666666666602</v>
      </c>
      <c r="B286" s="148">
        <v>37</v>
      </c>
      <c r="C286" s="148" t="s">
        <v>81</v>
      </c>
      <c r="D286" s="148">
        <v>3637</v>
      </c>
      <c r="E286" s="148" t="s">
        <v>200</v>
      </c>
      <c r="F286" s="148">
        <v>12.175000000000001</v>
      </c>
      <c r="G286" s="148">
        <v>450</v>
      </c>
      <c r="H286" s="148">
        <v>0.54800000000000004</v>
      </c>
      <c r="I286" s="148" t="s">
        <v>192</v>
      </c>
      <c r="J286" s="148" t="s">
        <v>75</v>
      </c>
    </row>
    <row r="287" spans="1:10" x14ac:dyDescent="0.35">
      <c r="A287" s="148">
        <v>2.20166666666666</v>
      </c>
      <c r="B287" s="148">
        <v>37</v>
      </c>
      <c r="C287" s="148" t="s">
        <v>81</v>
      </c>
      <c r="D287" s="148">
        <v>3347</v>
      </c>
      <c r="E287" s="148" t="s">
        <v>200</v>
      </c>
      <c r="F287" s="148">
        <v>12.175000000000001</v>
      </c>
      <c r="G287" s="148">
        <v>450</v>
      </c>
      <c r="H287" s="148">
        <v>0.54800000000000004</v>
      </c>
      <c r="I287" s="148" t="s">
        <v>192</v>
      </c>
      <c r="J287" s="148" t="s">
        <v>75</v>
      </c>
    </row>
    <row r="288" spans="1:10" x14ac:dyDescent="0.35">
      <c r="A288" s="148">
        <v>2.2516666666666598</v>
      </c>
      <c r="B288" s="148">
        <v>37</v>
      </c>
      <c r="C288" s="148" t="s">
        <v>81</v>
      </c>
      <c r="D288" s="148">
        <v>3220</v>
      </c>
      <c r="E288" s="148" t="s">
        <v>200</v>
      </c>
      <c r="F288" s="148">
        <v>12.175000000000001</v>
      </c>
      <c r="G288" s="148">
        <v>450</v>
      </c>
      <c r="H288" s="148">
        <v>0.54800000000000004</v>
      </c>
      <c r="I288" s="148" t="s">
        <v>192</v>
      </c>
      <c r="J288" s="148" t="s">
        <v>75</v>
      </c>
    </row>
    <row r="289" spans="1:10" x14ac:dyDescent="0.35">
      <c r="A289" s="148">
        <v>2.3016666666666601</v>
      </c>
      <c r="B289" s="148">
        <v>37</v>
      </c>
      <c r="C289" s="148" t="s">
        <v>81</v>
      </c>
      <c r="D289" s="148">
        <v>3385</v>
      </c>
      <c r="E289" s="148" t="s">
        <v>200</v>
      </c>
      <c r="F289" s="148">
        <v>12.175000000000001</v>
      </c>
      <c r="G289" s="148">
        <v>450</v>
      </c>
      <c r="H289" s="148">
        <v>0.54800000000000004</v>
      </c>
      <c r="I289" s="148" t="s">
        <v>192</v>
      </c>
      <c r="J289" s="148" t="s">
        <v>75</v>
      </c>
    </row>
    <row r="290" spans="1:10" x14ac:dyDescent="0.35">
      <c r="A290" s="148">
        <v>2.3516666666666599</v>
      </c>
      <c r="B290" s="148">
        <v>37</v>
      </c>
      <c r="C290" s="148" t="s">
        <v>81</v>
      </c>
      <c r="D290" s="148">
        <v>3487</v>
      </c>
      <c r="E290" s="148" t="s">
        <v>200</v>
      </c>
      <c r="F290" s="148">
        <v>12.175000000000001</v>
      </c>
      <c r="G290" s="148">
        <v>450</v>
      </c>
      <c r="H290" s="148">
        <v>0.54800000000000004</v>
      </c>
      <c r="I290" s="148" t="s">
        <v>192</v>
      </c>
      <c r="J290" s="148" t="s">
        <v>75</v>
      </c>
    </row>
    <row r="291" spans="1:10" x14ac:dyDescent="0.35">
      <c r="A291" s="148">
        <v>2.4016666666666602</v>
      </c>
      <c r="B291" s="148">
        <v>37.1</v>
      </c>
      <c r="C291" s="148" t="s">
        <v>81</v>
      </c>
      <c r="D291" s="148">
        <v>3615</v>
      </c>
      <c r="E291" s="148" t="s">
        <v>200</v>
      </c>
      <c r="F291" s="148">
        <v>12.175000000000001</v>
      </c>
      <c r="G291" s="148">
        <v>450</v>
      </c>
      <c r="H291" s="148">
        <v>0.54800000000000004</v>
      </c>
      <c r="I291" s="148" t="s">
        <v>192</v>
      </c>
      <c r="J291" s="148" t="s">
        <v>75</v>
      </c>
    </row>
    <row r="292" spans="1:10" x14ac:dyDescent="0.35">
      <c r="A292" s="148">
        <v>2.45166666666666</v>
      </c>
      <c r="B292" s="148">
        <v>37</v>
      </c>
      <c r="C292" s="148" t="s">
        <v>81</v>
      </c>
      <c r="D292" s="148">
        <v>4132</v>
      </c>
      <c r="E292" s="148" t="s">
        <v>200</v>
      </c>
      <c r="F292" s="148">
        <v>12.175000000000001</v>
      </c>
      <c r="G292" s="148">
        <v>450</v>
      </c>
      <c r="H292" s="148">
        <v>0.54800000000000004</v>
      </c>
      <c r="I292" s="148" t="s">
        <v>192</v>
      </c>
      <c r="J292" s="148" t="s">
        <v>75</v>
      </c>
    </row>
    <row r="293" spans="1:10" x14ac:dyDescent="0.35">
      <c r="A293" s="148">
        <v>2.5016666666666598</v>
      </c>
      <c r="B293" s="148">
        <v>37</v>
      </c>
      <c r="C293" s="148" t="s">
        <v>81</v>
      </c>
      <c r="D293" s="148">
        <v>4050</v>
      </c>
      <c r="E293" s="148" t="s">
        <v>200</v>
      </c>
      <c r="F293" s="148">
        <v>12.175000000000001</v>
      </c>
      <c r="G293" s="148">
        <v>450</v>
      </c>
      <c r="H293" s="148">
        <v>0.54800000000000004</v>
      </c>
      <c r="I293" s="148" t="s">
        <v>192</v>
      </c>
      <c r="J293" s="148" t="s">
        <v>75</v>
      </c>
    </row>
    <row r="294" spans="1:10" x14ac:dyDescent="0.35">
      <c r="A294" s="148">
        <v>2.5516666666666601</v>
      </c>
      <c r="B294" s="148">
        <v>37</v>
      </c>
      <c r="C294" s="148" t="s">
        <v>81</v>
      </c>
      <c r="D294" s="148">
        <v>3181</v>
      </c>
      <c r="E294" s="148" t="s">
        <v>200</v>
      </c>
      <c r="F294" s="148">
        <v>12.175000000000001</v>
      </c>
      <c r="G294" s="148">
        <v>450</v>
      </c>
      <c r="H294" s="148">
        <v>0.54800000000000004</v>
      </c>
      <c r="I294" s="148" t="s">
        <v>192</v>
      </c>
      <c r="J294" s="148" t="s">
        <v>75</v>
      </c>
    </row>
    <row r="295" spans="1:10" x14ac:dyDescent="0.35">
      <c r="A295" s="148">
        <v>2.6016666666666599</v>
      </c>
      <c r="B295" s="148">
        <v>37</v>
      </c>
      <c r="C295" s="148" t="s">
        <v>81</v>
      </c>
      <c r="D295" s="148">
        <v>3711</v>
      </c>
      <c r="E295" s="148" t="s">
        <v>200</v>
      </c>
      <c r="F295" s="148">
        <v>12.175000000000001</v>
      </c>
      <c r="G295" s="148">
        <v>450</v>
      </c>
      <c r="H295" s="148">
        <v>0.54800000000000004</v>
      </c>
      <c r="I295" s="148" t="s">
        <v>192</v>
      </c>
      <c r="J295" s="148" t="s">
        <v>75</v>
      </c>
    </row>
    <row r="296" spans="1:10" x14ac:dyDescent="0.35">
      <c r="A296" s="148">
        <v>2.6516666666666602</v>
      </c>
      <c r="B296" s="148">
        <v>37</v>
      </c>
      <c r="C296" s="148" t="s">
        <v>81</v>
      </c>
      <c r="D296" s="148">
        <v>3328</v>
      </c>
      <c r="E296" s="148" t="s">
        <v>200</v>
      </c>
      <c r="F296" s="148">
        <v>12.175000000000001</v>
      </c>
      <c r="G296" s="148">
        <v>450</v>
      </c>
      <c r="H296" s="148">
        <v>0.54800000000000004</v>
      </c>
      <c r="I296" s="148" t="s">
        <v>192</v>
      </c>
      <c r="J296" s="148" t="s">
        <v>75</v>
      </c>
    </row>
    <row r="297" spans="1:10" x14ac:dyDescent="0.35">
      <c r="A297" s="148">
        <v>2.70166666666666</v>
      </c>
      <c r="B297" s="148">
        <v>37</v>
      </c>
      <c r="C297" s="148" t="s">
        <v>81</v>
      </c>
      <c r="D297" s="148">
        <v>3761</v>
      </c>
      <c r="E297" s="148" t="s">
        <v>200</v>
      </c>
      <c r="F297" s="148">
        <v>12.175000000000001</v>
      </c>
      <c r="G297" s="148">
        <v>450</v>
      </c>
      <c r="H297" s="148">
        <v>0.54800000000000004</v>
      </c>
      <c r="I297" s="148" t="s">
        <v>192</v>
      </c>
      <c r="J297" s="148" t="s">
        <v>75</v>
      </c>
    </row>
    <row r="298" spans="1:10" x14ac:dyDescent="0.35">
      <c r="A298" s="148">
        <v>2.7516666666666598</v>
      </c>
      <c r="B298" s="148">
        <v>37</v>
      </c>
      <c r="C298" s="148" t="s">
        <v>81</v>
      </c>
      <c r="D298" s="148">
        <v>4165</v>
      </c>
      <c r="E298" s="148" t="s">
        <v>200</v>
      </c>
      <c r="F298" s="148">
        <v>12.175000000000001</v>
      </c>
      <c r="G298" s="148">
        <v>450</v>
      </c>
      <c r="H298" s="148">
        <v>0.54800000000000004</v>
      </c>
      <c r="I298" s="148" t="s">
        <v>192</v>
      </c>
      <c r="J298" s="148" t="s">
        <v>75</v>
      </c>
    </row>
    <row r="299" spans="1:10" x14ac:dyDescent="0.35">
      <c r="A299" s="148">
        <v>2.8016666666666601</v>
      </c>
      <c r="B299" s="148">
        <v>37</v>
      </c>
      <c r="C299" s="148" t="s">
        <v>81</v>
      </c>
      <c r="D299" s="148">
        <v>3922</v>
      </c>
      <c r="E299" s="148" t="s">
        <v>200</v>
      </c>
      <c r="F299" s="148">
        <v>12.175000000000001</v>
      </c>
      <c r="G299" s="148">
        <v>450</v>
      </c>
      <c r="H299" s="148">
        <v>0.54800000000000004</v>
      </c>
      <c r="I299" s="148" t="s">
        <v>192</v>
      </c>
      <c r="J299" s="148" t="s">
        <v>75</v>
      </c>
    </row>
    <row r="300" spans="1:10" x14ac:dyDescent="0.35">
      <c r="A300" s="148">
        <v>2.8516666666666599</v>
      </c>
      <c r="B300" s="148">
        <v>37.1</v>
      </c>
      <c r="C300" s="148" t="s">
        <v>81</v>
      </c>
      <c r="D300" s="148">
        <v>3975</v>
      </c>
      <c r="E300" s="148" t="s">
        <v>200</v>
      </c>
      <c r="F300" s="148">
        <v>12.175000000000001</v>
      </c>
      <c r="G300" s="148">
        <v>450</v>
      </c>
      <c r="H300" s="148">
        <v>0.54800000000000004</v>
      </c>
      <c r="I300" s="148" t="s">
        <v>192</v>
      </c>
      <c r="J300" s="148" t="s">
        <v>75</v>
      </c>
    </row>
    <row r="301" spans="1:10" x14ac:dyDescent="0.35">
      <c r="A301" s="148">
        <v>2.9016666666666602</v>
      </c>
      <c r="B301" s="148">
        <v>37</v>
      </c>
      <c r="C301" s="148" t="s">
        <v>81</v>
      </c>
      <c r="D301" s="148">
        <v>3653</v>
      </c>
      <c r="E301" s="148" t="s">
        <v>200</v>
      </c>
      <c r="F301" s="148">
        <v>12.175000000000001</v>
      </c>
      <c r="G301" s="148">
        <v>450</v>
      </c>
      <c r="H301" s="148">
        <v>0.54800000000000004</v>
      </c>
      <c r="I301" s="148" t="s">
        <v>192</v>
      </c>
      <c r="J301" s="148" t="s">
        <v>75</v>
      </c>
    </row>
    <row r="302" spans="1:10" x14ac:dyDescent="0.35">
      <c r="A302" s="148">
        <v>2.95166666666666</v>
      </c>
      <c r="B302" s="148">
        <v>37</v>
      </c>
      <c r="C302" s="148" t="s">
        <v>81</v>
      </c>
      <c r="D302" s="148">
        <v>4278</v>
      </c>
      <c r="E302" s="148" t="s">
        <v>200</v>
      </c>
      <c r="F302" s="148">
        <v>12.175000000000001</v>
      </c>
      <c r="G302" s="148">
        <v>450</v>
      </c>
      <c r="H302" s="148">
        <v>0.54800000000000004</v>
      </c>
      <c r="I302" s="148" t="s">
        <v>192</v>
      </c>
      <c r="J302" s="148" t="s">
        <v>75</v>
      </c>
    </row>
    <row r="303" spans="1:10" x14ac:dyDescent="0.35">
      <c r="A303" s="148">
        <v>3.0016666666666598</v>
      </c>
      <c r="B303" s="148">
        <v>37</v>
      </c>
      <c r="C303" s="148" t="s">
        <v>81</v>
      </c>
      <c r="D303" s="148">
        <v>4360</v>
      </c>
      <c r="E303" s="148" t="s">
        <v>200</v>
      </c>
      <c r="F303" s="148">
        <v>12.175000000000001</v>
      </c>
      <c r="G303" s="148">
        <v>450</v>
      </c>
      <c r="H303" s="148">
        <v>0.54800000000000004</v>
      </c>
      <c r="I303" s="148" t="s">
        <v>192</v>
      </c>
      <c r="J303" s="148" t="s">
        <v>75</v>
      </c>
    </row>
    <row r="304" spans="1:10" x14ac:dyDescent="0.35">
      <c r="A304" s="148">
        <v>3.0516666666666601</v>
      </c>
      <c r="B304" s="148">
        <v>37</v>
      </c>
      <c r="C304" s="148" t="s">
        <v>81</v>
      </c>
      <c r="D304" s="148">
        <v>4284</v>
      </c>
      <c r="E304" s="148" t="s">
        <v>200</v>
      </c>
      <c r="F304" s="148">
        <v>12.175000000000001</v>
      </c>
      <c r="G304" s="148">
        <v>450</v>
      </c>
      <c r="H304" s="148">
        <v>0.54800000000000004</v>
      </c>
      <c r="I304" s="148" t="s">
        <v>192</v>
      </c>
      <c r="J304" s="148" t="s">
        <v>75</v>
      </c>
    </row>
    <row r="305" spans="1:10" x14ac:dyDescent="0.35">
      <c r="A305" s="148">
        <v>3.1016666666666599</v>
      </c>
      <c r="B305" s="148">
        <v>37</v>
      </c>
      <c r="C305" s="148" t="s">
        <v>81</v>
      </c>
      <c r="D305" s="148">
        <v>4700</v>
      </c>
      <c r="E305" s="148" t="s">
        <v>200</v>
      </c>
      <c r="F305" s="148">
        <v>12.175000000000001</v>
      </c>
      <c r="G305" s="148">
        <v>450</v>
      </c>
      <c r="H305" s="148">
        <v>0.54800000000000004</v>
      </c>
      <c r="I305" s="148" t="s">
        <v>192</v>
      </c>
      <c r="J305" s="148" t="s">
        <v>75</v>
      </c>
    </row>
    <row r="306" spans="1:10" x14ac:dyDescent="0.35">
      <c r="A306" s="148">
        <v>3.1516666666666602</v>
      </c>
      <c r="B306" s="148">
        <v>37</v>
      </c>
      <c r="C306" s="148" t="s">
        <v>81</v>
      </c>
      <c r="D306" s="148">
        <v>4661</v>
      </c>
      <c r="E306" s="148" t="s">
        <v>200</v>
      </c>
      <c r="F306" s="148">
        <v>12.175000000000001</v>
      </c>
      <c r="G306" s="148">
        <v>450</v>
      </c>
      <c r="H306" s="148">
        <v>0.54800000000000004</v>
      </c>
      <c r="I306" s="148" t="s">
        <v>192</v>
      </c>
      <c r="J306" s="148" t="s">
        <v>75</v>
      </c>
    </row>
    <row r="307" spans="1:10" x14ac:dyDescent="0.35">
      <c r="A307" s="148">
        <v>3.20166666666666</v>
      </c>
      <c r="B307" s="148">
        <v>37</v>
      </c>
      <c r="C307" s="148" t="s">
        <v>81</v>
      </c>
      <c r="D307" s="148">
        <v>4678</v>
      </c>
      <c r="E307" s="148" t="s">
        <v>200</v>
      </c>
      <c r="F307" s="148">
        <v>12.175000000000001</v>
      </c>
      <c r="G307" s="148">
        <v>450</v>
      </c>
      <c r="H307" s="148">
        <v>0.54800000000000004</v>
      </c>
      <c r="I307" s="148" t="s">
        <v>192</v>
      </c>
      <c r="J307" s="148" t="s">
        <v>75</v>
      </c>
    </row>
    <row r="308" spans="1:10" x14ac:dyDescent="0.35">
      <c r="A308" s="148">
        <v>3.2516666666666598</v>
      </c>
      <c r="B308" s="148">
        <v>37</v>
      </c>
      <c r="C308" s="148" t="s">
        <v>81</v>
      </c>
      <c r="D308" s="148">
        <v>4326</v>
      </c>
      <c r="E308" s="148" t="s">
        <v>200</v>
      </c>
      <c r="F308" s="148">
        <v>12.175000000000001</v>
      </c>
      <c r="G308" s="148">
        <v>450</v>
      </c>
      <c r="H308" s="148">
        <v>0.54800000000000004</v>
      </c>
      <c r="I308" s="148" t="s">
        <v>192</v>
      </c>
      <c r="J308" s="148" t="s">
        <v>75</v>
      </c>
    </row>
    <row r="309" spans="1:10" x14ac:dyDescent="0.35">
      <c r="A309" s="148">
        <v>3.3016666666666601</v>
      </c>
      <c r="B309" s="148">
        <v>37</v>
      </c>
      <c r="C309" s="148" t="s">
        <v>81</v>
      </c>
      <c r="D309" s="148">
        <v>4900</v>
      </c>
      <c r="E309" s="148" t="s">
        <v>200</v>
      </c>
      <c r="F309" s="148">
        <v>12.175000000000001</v>
      </c>
      <c r="G309" s="148">
        <v>450</v>
      </c>
      <c r="H309" s="148">
        <v>0.54800000000000004</v>
      </c>
      <c r="I309" s="148" t="s">
        <v>192</v>
      </c>
      <c r="J309" s="148" t="s">
        <v>75</v>
      </c>
    </row>
    <row r="310" spans="1:10" x14ac:dyDescent="0.35">
      <c r="A310" s="148">
        <v>3.3516666666666599</v>
      </c>
      <c r="B310" s="148">
        <v>37</v>
      </c>
      <c r="C310" s="148" t="s">
        <v>81</v>
      </c>
      <c r="D310" s="148">
        <v>4934</v>
      </c>
      <c r="E310" s="148" t="s">
        <v>200</v>
      </c>
      <c r="F310" s="148">
        <v>12.175000000000001</v>
      </c>
      <c r="G310" s="148">
        <v>450</v>
      </c>
      <c r="H310" s="148">
        <v>0.54800000000000004</v>
      </c>
      <c r="I310" s="148" t="s">
        <v>192</v>
      </c>
      <c r="J310" s="148" t="s">
        <v>75</v>
      </c>
    </row>
    <row r="311" spans="1:10" x14ac:dyDescent="0.35">
      <c r="A311" s="148">
        <v>3.4016666666666602</v>
      </c>
      <c r="B311" s="148">
        <v>37</v>
      </c>
      <c r="C311" s="148" t="s">
        <v>81</v>
      </c>
      <c r="D311" s="148">
        <v>4760</v>
      </c>
      <c r="E311" s="148" t="s">
        <v>200</v>
      </c>
      <c r="F311" s="148">
        <v>12.175000000000001</v>
      </c>
      <c r="G311" s="148">
        <v>450</v>
      </c>
      <c r="H311" s="148">
        <v>0.54800000000000004</v>
      </c>
      <c r="I311" s="148" t="s">
        <v>192</v>
      </c>
      <c r="J311" s="148" t="s">
        <v>75</v>
      </c>
    </row>
    <row r="312" spans="1:10" x14ac:dyDescent="0.35">
      <c r="A312" s="148">
        <v>3.45166666666666</v>
      </c>
      <c r="B312" s="148">
        <v>37</v>
      </c>
      <c r="C312" s="148" t="s">
        <v>81</v>
      </c>
      <c r="D312" s="148">
        <v>4343</v>
      </c>
      <c r="E312" s="148" t="s">
        <v>200</v>
      </c>
      <c r="F312" s="148">
        <v>12.175000000000001</v>
      </c>
      <c r="G312" s="148">
        <v>450</v>
      </c>
      <c r="H312" s="148">
        <v>0.54800000000000004</v>
      </c>
      <c r="I312" s="148" t="s">
        <v>192</v>
      </c>
      <c r="J312" s="148" t="s">
        <v>75</v>
      </c>
    </row>
    <row r="313" spans="1:10" x14ac:dyDescent="0.35">
      <c r="A313" s="148">
        <v>3.5016666666666598</v>
      </c>
      <c r="B313" s="148">
        <v>37</v>
      </c>
      <c r="C313" s="148" t="s">
        <v>81</v>
      </c>
      <c r="D313" s="148">
        <v>4715</v>
      </c>
      <c r="E313" s="148" t="s">
        <v>200</v>
      </c>
      <c r="F313" s="148">
        <v>12.175000000000001</v>
      </c>
      <c r="G313" s="148">
        <v>450</v>
      </c>
      <c r="H313" s="148">
        <v>0.54800000000000004</v>
      </c>
      <c r="I313" s="148" t="s">
        <v>192</v>
      </c>
      <c r="J313" s="148" t="s">
        <v>75</v>
      </c>
    </row>
    <row r="314" spans="1:10" x14ac:dyDescent="0.35">
      <c r="A314" s="148">
        <v>3.5516666666666601</v>
      </c>
      <c r="B314" s="148">
        <v>37</v>
      </c>
      <c r="C314" s="148" t="s">
        <v>81</v>
      </c>
      <c r="D314" s="148">
        <v>4277</v>
      </c>
      <c r="E314" s="148" t="s">
        <v>200</v>
      </c>
      <c r="F314" s="148">
        <v>12.175000000000001</v>
      </c>
      <c r="G314" s="148">
        <v>450</v>
      </c>
      <c r="H314" s="148">
        <v>0.54800000000000004</v>
      </c>
      <c r="I314" s="148" t="s">
        <v>192</v>
      </c>
      <c r="J314" s="148" t="s">
        <v>75</v>
      </c>
    </row>
    <row r="315" spans="1:10" x14ac:dyDescent="0.35">
      <c r="A315" s="148">
        <v>3.6016666666666599</v>
      </c>
      <c r="B315" s="148">
        <v>37</v>
      </c>
      <c r="C315" s="148" t="s">
        <v>81</v>
      </c>
      <c r="D315" s="148">
        <v>5383</v>
      </c>
      <c r="E315" s="148" t="s">
        <v>200</v>
      </c>
      <c r="F315" s="148">
        <v>12.175000000000001</v>
      </c>
      <c r="G315" s="148">
        <v>450</v>
      </c>
      <c r="H315" s="148">
        <v>0.54800000000000004</v>
      </c>
      <c r="I315" s="148" t="s">
        <v>192</v>
      </c>
      <c r="J315" s="148" t="s">
        <v>75</v>
      </c>
    </row>
    <row r="316" spans="1:10" x14ac:dyDescent="0.35">
      <c r="A316" s="148">
        <v>3.6516666666666602</v>
      </c>
      <c r="B316" s="148">
        <v>37.1</v>
      </c>
      <c r="C316" s="148" t="s">
        <v>81</v>
      </c>
      <c r="D316" s="148">
        <v>5296</v>
      </c>
      <c r="E316" s="148" t="s">
        <v>200</v>
      </c>
      <c r="F316" s="148">
        <v>12.175000000000001</v>
      </c>
      <c r="G316" s="148">
        <v>450</v>
      </c>
      <c r="H316" s="148">
        <v>0.54800000000000004</v>
      </c>
      <c r="I316" s="148" t="s">
        <v>192</v>
      </c>
      <c r="J316" s="148" t="s">
        <v>75</v>
      </c>
    </row>
    <row r="317" spans="1:10" x14ac:dyDescent="0.35">
      <c r="A317" s="148">
        <v>3.70166666666666</v>
      </c>
      <c r="B317" s="148">
        <v>37</v>
      </c>
      <c r="C317" s="148" t="s">
        <v>81</v>
      </c>
      <c r="D317" s="148">
        <v>4750</v>
      </c>
      <c r="E317" s="148" t="s">
        <v>200</v>
      </c>
      <c r="F317" s="148">
        <v>12.175000000000001</v>
      </c>
      <c r="G317" s="148">
        <v>450</v>
      </c>
      <c r="H317" s="148">
        <v>0.54800000000000004</v>
      </c>
      <c r="I317" s="148" t="s">
        <v>192</v>
      </c>
      <c r="J317" s="148" t="s">
        <v>75</v>
      </c>
    </row>
    <row r="318" spans="1:10" x14ac:dyDescent="0.35">
      <c r="A318" s="148">
        <v>3.7516666666666598</v>
      </c>
      <c r="B318" s="148">
        <v>37</v>
      </c>
      <c r="C318" s="148" t="s">
        <v>81</v>
      </c>
      <c r="D318" s="148">
        <v>5227</v>
      </c>
      <c r="E318" s="148" t="s">
        <v>200</v>
      </c>
      <c r="F318" s="148">
        <v>12.175000000000001</v>
      </c>
      <c r="G318" s="148">
        <v>450</v>
      </c>
      <c r="H318" s="148">
        <v>0.54800000000000004</v>
      </c>
      <c r="I318" s="148" t="s">
        <v>192</v>
      </c>
      <c r="J318" s="148" t="s">
        <v>75</v>
      </c>
    </row>
    <row r="319" spans="1:10" x14ac:dyDescent="0.35">
      <c r="A319" s="148">
        <v>3.8016666666666601</v>
      </c>
      <c r="B319" s="148">
        <v>37</v>
      </c>
      <c r="C319" s="148" t="s">
        <v>81</v>
      </c>
      <c r="D319" s="148">
        <v>5577</v>
      </c>
      <c r="E319" s="148" t="s">
        <v>200</v>
      </c>
      <c r="F319" s="148">
        <v>12.175000000000001</v>
      </c>
      <c r="G319" s="148">
        <v>450</v>
      </c>
      <c r="H319" s="148">
        <v>0.54800000000000004</v>
      </c>
      <c r="I319" s="148" t="s">
        <v>192</v>
      </c>
      <c r="J319" s="148" t="s">
        <v>75</v>
      </c>
    </row>
    <row r="320" spans="1:10" x14ac:dyDescent="0.35">
      <c r="A320" s="148">
        <v>3.8516666666666599</v>
      </c>
      <c r="B320" s="148">
        <v>37</v>
      </c>
      <c r="C320" s="148" t="s">
        <v>81</v>
      </c>
      <c r="D320" s="148">
        <v>5477</v>
      </c>
      <c r="E320" s="148" t="s">
        <v>200</v>
      </c>
      <c r="F320" s="148">
        <v>12.175000000000001</v>
      </c>
      <c r="G320" s="148">
        <v>450</v>
      </c>
      <c r="H320" s="148">
        <v>0.54800000000000004</v>
      </c>
      <c r="I320" s="148" t="s">
        <v>192</v>
      </c>
      <c r="J320" s="148" t="s">
        <v>75</v>
      </c>
    </row>
    <row r="321" spans="1:10" x14ac:dyDescent="0.35">
      <c r="A321" s="148">
        <v>3.9016666666666602</v>
      </c>
      <c r="B321" s="148">
        <v>37</v>
      </c>
      <c r="C321" s="148" t="s">
        <v>81</v>
      </c>
      <c r="D321" s="148">
        <v>5524</v>
      </c>
      <c r="E321" s="148" t="s">
        <v>200</v>
      </c>
      <c r="F321" s="148">
        <v>12.175000000000001</v>
      </c>
      <c r="G321" s="148">
        <v>450</v>
      </c>
      <c r="H321" s="148">
        <v>0.54800000000000004</v>
      </c>
      <c r="I321" s="148" t="s">
        <v>192</v>
      </c>
      <c r="J321" s="148" t="s">
        <v>75</v>
      </c>
    </row>
    <row r="322" spans="1:10" x14ac:dyDescent="0.35">
      <c r="A322" s="148">
        <v>3.95166666666666</v>
      </c>
      <c r="B322" s="148">
        <v>37</v>
      </c>
      <c r="C322" s="148" t="s">
        <v>81</v>
      </c>
      <c r="D322" s="148">
        <v>5901</v>
      </c>
      <c r="E322" s="148" t="s">
        <v>200</v>
      </c>
      <c r="F322" s="148">
        <v>12.175000000000001</v>
      </c>
      <c r="G322" s="148">
        <v>450</v>
      </c>
      <c r="H322" s="148">
        <v>0.54800000000000004</v>
      </c>
      <c r="I322" s="148" t="s">
        <v>192</v>
      </c>
      <c r="J322" s="148" t="s">
        <v>75</v>
      </c>
    </row>
    <row r="323" spans="1:10" x14ac:dyDescent="0.35">
      <c r="A323" s="148">
        <v>4.0016666666666598</v>
      </c>
      <c r="B323" s="148">
        <v>37</v>
      </c>
      <c r="C323" s="148" t="s">
        <v>81</v>
      </c>
      <c r="D323" s="148">
        <v>5728</v>
      </c>
      <c r="E323" s="148" t="s">
        <v>200</v>
      </c>
      <c r="F323" s="148">
        <v>12.175000000000001</v>
      </c>
      <c r="G323" s="148">
        <v>450</v>
      </c>
      <c r="H323" s="148">
        <v>0.54800000000000004</v>
      </c>
      <c r="I323" s="148" t="s">
        <v>192</v>
      </c>
      <c r="J323" s="148" t="s">
        <v>75</v>
      </c>
    </row>
    <row r="324" spans="1:10" x14ac:dyDescent="0.35">
      <c r="A324" s="148">
        <v>4.0516666666666596</v>
      </c>
      <c r="B324" s="148">
        <v>37</v>
      </c>
      <c r="C324" s="148" t="s">
        <v>81</v>
      </c>
      <c r="D324" s="148">
        <v>6388</v>
      </c>
      <c r="E324" s="148" t="s">
        <v>200</v>
      </c>
      <c r="F324" s="148">
        <v>12.175000000000001</v>
      </c>
      <c r="G324" s="148">
        <v>450</v>
      </c>
      <c r="H324" s="148">
        <v>0.54800000000000004</v>
      </c>
      <c r="I324" s="148" t="s">
        <v>192</v>
      </c>
      <c r="J324" s="148" t="s">
        <v>75</v>
      </c>
    </row>
    <row r="325" spans="1:10" x14ac:dyDescent="0.35">
      <c r="A325" s="148">
        <v>4.1016666666666604</v>
      </c>
      <c r="B325" s="148">
        <v>37</v>
      </c>
      <c r="C325" s="148" t="s">
        <v>81</v>
      </c>
      <c r="D325" s="148">
        <v>6182</v>
      </c>
      <c r="E325" s="148" t="s">
        <v>200</v>
      </c>
      <c r="F325" s="148">
        <v>12.175000000000001</v>
      </c>
      <c r="G325" s="148">
        <v>450</v>
      </c>
      <c r="H325" s="148">
        <v>0.54800000000000004</v>
      </c>
      <c r="I325" s="148" t="s">
        <v>192</v>
      </c>
      <c r="J325" s="148" t="s">
        <v>75</v>
      </c>
    </row>
    <row r="326" spans="1:10" x14ac:dyDescent="0.35">
      <c r="A326" s="148">
        <v>4.1516666666666602</v>
      </c>
      <c r="B326" s="148">
        <v>37</v>
      </c>
      <c r="C326" s="148" t="s">
        <v>81</v>
      </c>
      <c r="D326" s="148">
        <v>5778</v>
      </c>
      <c r="E326" s="148" t="s">
        <v>200</v>
      </c>
      <c r="F326" s="148">
        <v>12.175000000000001</v>
      </c>
      <c r="G326" s="148">
        <v>450</v>
      </c>
      <c r="H326" s="148">
        <v>0.54800000000000004</v>
      </c>
      <c r="I326" s="148" t="s">
        <v>192</v>
      </c>
      <c r="J326" s="148" t="s">
        <v>75</v>
      </c>
    </row>
    <row r="327" spans="1:10" x14ac:dyDescent="0.35">
      <c r="A327" s="148">
        <v>4.20166666666666</v>
      </c>
      <c r="B327" s="148">
        <v>37</v>
      </c>
      <c r="C327" s="148" t="s">
        <v>81</v>
      </c>
      <c r="D327" s="148">
        <v>6070</v>
      </c>
      <c r="E327" s="148" t="s">
        <v>200</v>
      </c>
      <c r="F327" s="148">
        <v>12.175000000000001</v>
      </c>
      <c r="G327" s="148">
        <v>450</v>
      </c>
      <c r="H327" s="148">
        <v>0.54800000000000004</v>
      </c>
      <c r="I327" s="148" t="s">
        <v>192</v>
      </c>
      <c r="J327" s="148" t="s">
        <v>75</v>
      </c>
    </row>
    <row r="328" spans="1:10" x14ac:dyDescent="0.35">
      <c r="A328" s="148">
        <v>4.2516666666666598</v>
      </c>
      <c r="B328" s="148">
        <v>37</v>
      </c>
      <c r="C328" s="148" t="s">
        <v>81</v>
      </c>
      <c r="D328" s="148">
        <v>6148</v>
      </c>
      <c r="E328" s="148" t="s">
        <v>200</v>
      </c>
      <c r="F328" s="148">
        <v>12.175000000000001</v>
      </c>
      <c r="G328" s="148">
        <v>450</v>
      </c>
      <c r="H328" s="148">
        <v>0.54800000000000004</v>
      </c>
      <c r="I328" s="148" t="s">
        <v>192</v>
      </c>
      <c r="J328" s="148" t="s">
        <v>75</v>
      </c>
    </row>
    <row r="329" spans="1:10" x14ac:dyDescent="0.35">
      <c r="A329" s="148">
        <v>4.3016666666666596</v>
      </c>
      <c r="B329" s="148">
        <v>37</v>
      </c>
      <c r="C329" s="148" t="s">
        <v>81</v>
      </c>
      <c r="D329" s="148">
        <v>6567</v>
      </c>
      <c r="E329" s="148" t="s">
        <v>200</v>
      </c>
      <c r="F329" s="148">
        <v>12.175000000000001</v>
      </c>
      <c r="G329" s="148">
        <v>450</v>
      </c>
      <c r="H329" s="148">
        <v>0.54800000000000004</v>
      </c>
      <c r="I329" s="148" t="s">
        <v>192</v>
      </c>
      <c r="J329" s="148" t="s">
        <v>75</v>
      </c>
    </row>
    <row r="330" spans="1:10" x14ac:dyDescent="0.35">
      <c r="A330" s="148">
        <v>4.3516666666666604</v>
      </c>
      <c r="B330" s="148">
        <v>37</v>
      </c>
      <c r="C330" s="148" t="s">
        <v>81</v>
      </c>
      <c r="D330" s="148">
        <v>6826</v>
      </c>
      <c r="E330" s="148" t="s">
        <v>200</v>
      </c>
      <c r="F330" s="148">
        <v>12.175000000000001</v>
      </c>
      <c r="G330" s="148">
        <v>450</v>
      </c>
      <c r="H330" s="148">
        <v>0.54800000000000004</v>
      </c>
      <c r="I330" s="148" t="s">
        <v>192</v>
      </c>
      <c r="J330" s="148" t="s">
        <v>75</v>
      </c>
    </row>
    <row r="331" spans="1:10" x14ac:dyDescent="0.35">
      <c r="A331" s="148">
        <v>4.4016666666666602</v>
      </c>
      <c r="B331" s="148">
        <v>37</v>
      </c>
      <c r="C331" s="148" t="s">
        <v>81</v>
      </c>
      <c r="D331" s="148">
        <v>7296</v>
      </c>
      <c r="E331" s="148" t="s">
        <v>200</v>
      </c>
      <c r="F331" s="148">
        <v>12.175000000000001</v>
      </c>
      <c r="G331" s="148">
        <v>450</v>
      </c>
      <c r="H331" s="148">
        <v>0.54800000000000004</v>
      </c>
      <c r="I331" s="148" t="s">
        <v>192</v>
      </c>
      <c r="J331" s="148" t="s">
        <v>75</v>
      </c>
    </row>
    <row r="332" spans="1:10" x14ac:dyDescent="0.35">
      <c r="A332" s="148">
        <v>4.45166666666666</v>
      </c>
      <c r="B332" s="148">
        <v>37</v>
      </c>
      <c r="C332" s="148" t="s">
        <v>81</v>
      </c>
      <c r="D332" s="148">
        <v>6858</v>
      </c>
      <c r="E332" s="148" t="s">
        <v>200</v>
      </c>
      <c r="F332" s="148">
        <v>12.175000000000001</v>
      </c>
      <c r="G332" s="148">
        <v>450</v>
      </c>
      <c r="H332" s="148">
        <v>0.54800000000000004</v>
      </c>
      <c r="I332" s="148" t="s">
        <v>192</v>
      </c>
      <c r="J332" s="148" t="s">
        <v>75</v>
      </c>
    </row>
    <row r="333" spans="1:10" x14ac:dyDescent="0.35">
      <c r="A333" s="148">
        <v>4.5016666666666598</v>
      </c>
      <c r="B333" s="148">
        <v>37</v>
      </c>
      <c r="C333" s="148" t="s">
        <v>81</v>
      </c>
      <c r="D333" s="148">
        <v>7335</v>
      </c>
      <c r="E333" s="148" t="s">
        <v>200</v>
      </c>
      <c r="F333" s="148">
        <v>12.175000000000001</v>
      </c>
      <c r="G333" s="148">
        <v>450</v>
      </c>
      <c r="H333" s="148">
        <v>0.54800000000000004</v>
      </c>
      <c r="I333" s="148" t="s">
        <v>192</v>
      </c>
      <c r="J333" s="148" t="s">
        <v>75</v>
      </c>
    </row>
    <row r="334" spans="1:10" x14ac:dyDescent="0.35">
      <c r="A334" s="148">
        <v>4.5516666666666596</v>
      </c>
      <c r="B334" s="148">
        <v>37</v>
      </c>
      <c r="C334" s="148" t="s">
        <v>81</v>
      </c>
      <c r="D334" s="148">
        <v>7455</v>
      </c>
      <c r="E334" s="148" t="s">
        <v>200</v>
      </c>
      <c r="F334" s="148">
        <v>12.175000000000001</v>
      </c>
      <c r="G334" s="148">
        <v>450</v>
      </c>
      <c r="H334" s="148">
        <v>0.54800000000000004</v>
      </c>
      <c r="I334" s="148" t="s">
        <v>192</v>
      </c>
      <c r="J334" s="148" t="s">
        <v>75</v>
      </c>
    </row>
    <row r="335" spans="1:10" x14ac:dyDescent="0.35">
      <c r="A335" s="148">
        <v>4.6016666666666604</v>
      </c>
      <c r="B335" s="148">
        <v>37</v>
      </c>
      <c r="C335" s="148" t="s">
        <v>81</v>
      </c>
      <c r="D335" s="148">
        <v>7797</v>
      </c>
      <c r="E335" s="148" t="s">
        <v>200</v>
      </c>
      <c r="F335" s="148">
        <v>12.175000000000001</v>
      </c>
      <c r="G335" s="148">
        <v>450</v>
      </c>
      <c r="H335" s="148">
        <v>0.54800000000000004</v>
      </c>
      <c r="I335" s="148" t="s">
        <v>192</v>
      </c>
      <c r="J335" s="148" t="s">
        <v>75</v>
      </c>
    </row>
    <row r="336" spans="1:10" x14ac:dyDescent="0.35">
      <c r="A336" s="148">
        <v>4.6516666666666602</v>
      </c>
      <c r="B336" s="148">
        <v>37</v>
      </c>
      <c r="C336" s="148" t="s">
        <v>81</v>
      </c>
      <c r="D336" s="148">
        <v>8367</v>
      </c>
      <c r="E336" s="148" t="s">
        <v>200</v>
      </c>
      <c r="F336" s="148">
        <v>12.175000000000001</v>
      </c>
      <c r="G336" s="148">
        <v>450</v>
      </c>
      <c r="H336" s="148">
        <v>0.54800000000000004</v>
      </c>
      <c r="I336" s="148" t="s">
        <v>192</v>
      </c>
      <c r="J336" s="148" t="s">
        <v>75</v>
      </c>
    </row>
    <row r="337" spans="1:10" x14ac:dyDescent="0.35">
      <c r="A337" s="148">
        <v>4.70166666666666</v>
      </c>
      <c r="B337" s="148">
        <v>37</v>
      </c>
      <c r="C337" s="148" t="s">
        <v>81</v>
      </c>
      <c r="D337" s="148">
        <v>8183</v>
      </c>
      <c r="E337" s="148" t="s">
        <v>200</v>
      </c>
      <c r="F337" s="148">
        <v>12.175000000000001</v>
      </c>
      <c r="G337" s="148">
        <v>450</v>
      </c>
      <c r="H337" s="148">
        <v>0.54800000000000004</v>
      </c>
      <c r="I337" s="148" t="s">
        <v>192</v>
      </c>
      <c r="J337" s="148" t="s">
        <v>75</v>
      </c>
    </row>
    <row r="338" spans="1:10" x14ac:dyDescent="0.35">
      <c r="A338" s="148">
        <v>4.7516666666666598</v>
      </c>
      <c r="B338" s="148">
        <v>37</v>
      </c>
      <c r="C338" s="148" t="s">
        <v>81</v>
      </c>
      <c r="D338" s="148">
        <v>8889</v>
      </c>
      <c r="E338" s="148" t="s">
        <v>200</v>
      </c>
      <c r="F338" s="148">
        <v>12.175000000000001</v>
      </c>
      <c r="G338" s="148">
        <v>450</v>
      </c>
      <c r="H338" s="148">
        <v>0.54800000000000004</v>
      </c>
      <c r="I338" s="148" t="s">
        <v>192</v>
      </c>
      <c r="J338" s="148" t="s">
        <v>75</v>
      </c>
    </row>
    <row r="339" spans="1:10" x14ac:dyDescent="0.35">
      <c r="A339" s="148">
        <v>4.8016666666666596</v>
      </c>
      <c r="B339" s="148">
        <v>37</v>
      </c>
      <c r="C339" s="148" t="s">
        <v>81</v>
      </c>
      <c r="D339" s="148">
        <v>9476</v>
      </c>
      <c r="E339" s="148" t="s">
        <v>200</v>
      </c>
      <c r="F339" s="148">
        <v>12.175000000000001</v>
      </c>
      <c r="G339" s="148">
        <v>450</v>
      </c>
      <c r="H339" s="148">
        <v>0.54800000000000004</v>
      </c>
      <c r="I339" s="148" t="s">
        <v>192</v>
      </c>
      <c r="J339" s="148" t="s">
        <v>75</v>
      </c>
    </row>
    <row r="340" spans="1:10" x14ac:dyDescent="0.35">
      <c r="A340" s="148">
        <v>4.8516666666666604</v>
      </c>
      <c r="B340" s="148">
        <v>37</v>
      </c>
      <c r="C340" s="148" t="s">
        <v>81</v>
      </c>
      <c r="D340" s="148">
        <v>9814</v>
      </c>
      <c r="E340" s="148" t="s">
        <v>200</v>
      </c>
      <c r="F340" s="148">
        <v>12.175000000000001</v>
      </c>
      <c r="G340" s="148">
        <v>450</v>
      </c>
      <c r="H340" s="148">
        <v>0.54800000000000004</v>
      </c>
      <c r="I340" s="148" t="s">
        <v>192</v>
      </c>
      <c r="J340" s="148" t="s">
        <v>75</v>
      </c>
    </row>
    <row r="341" spans="1:10" x14ac:dyDescent="0.35">
      <c r="A341" s="148">
        <v>4.9016666666666602</v>
      </c>
      <c r="B341" s="148">
        <v>37</v>
      </c>
      <c r="C341" s="148" t="s">
        <v>81</v>
      </c>
      <c r="D341" s="148">
        <v>9769</v>
      </c>
      <c r="E341" s="148" t="s">
        <v>200</v>
      </c>
      <c r="F341" s="148">
        <v>12.175000000000001</v>
      </c>
      <c r="G341" s="148">
        <v>450</v>
      </c>
      <c r="H341" s="148">
        <v>0.54800000000000004</v>
      </c>
      <c r="I341" s="148" t="s">
        <v>192</v>
      </c>
      <c r="J341" s="148" t="s">
        <v>75</v>
      </c>
    </row>
    <row r="342" spans="1:10" x14ac:dyDescent="0.35">
      <c r="A342" s="148">
        <v>4.95166666666666</v>
      </c>
      <c r="B342" s="148">
        <v>37</v>
      </c>
      <c r="C342" s="148" t="s">
        <v>81</v>
      </c>
      <c r="D342" s="148">
        <v>10322</v>
      </c>
      <c r="E342" s="148" t="s">
        <v>200</v>
      </c>
      <c r="F342" s="148">
        <v>12.175000000000001</v>
      </c>
      <c r="G342" s="148">
        <v>450</v>
      </c>
      <c r="H342" s="148">
        <v>0.54800000000000004</v>
      </c>
      <c r="I342" s="148" t="s">
        <v>192</v>
      </c>
      <c r="J342" s="148" t="s">
        <v>75</v>
      </c>
    </row>
    <row r="343" spans="1:10" x14ac:dyDescent="0.35">
      <c r="A343" s="148">
        <v>5.0016666666666598</v>
      </c>
      <c r="B343" s="148">
        <v>37</v>
      </c>
      <c r="C343" s="148" t="s">
        <v>81</v>
      </c>
      <c r="D343" s="148">
        <v>10636</v>
      </c>
      <c r="E343" s="148" t="s">
        <v>200</v>
      </c>
      <c r="F343" s="148">
        <v>12.175000000000001</v>
      </c>
      <c r="G343" s="148">
        <v>450</v>
      </c>
      <c r="H343" s="148">
        <v>0.54800000000000004</v>
      </c>
      <c r="I343" s="148" t="s">
        <v>192</v>
      </c>
      <c r="J343" s="148" t="s">
        <v>75</v>
      </c>
    </row>
    <row r="344" spans="1:10" x14ac:dyDescent="0.35">
      <c r="A344" s="148">
        <v>5.0516666666666596</v>
      </c>
      <c r="B344" s="148">
        <v>37</v>
      </c>
      <c r="C344" s="148" t="s">
        <v>81</v>
      </c>
      <c r="D344" s="148">
        <v>11997</v>
      </c>
      <c r="E344" s="148" t="s">
        <v>200</v>
      </c>
      <c r="F344" s="148">
        <v>12.175000000000001</v>
      </c>
      <c r="G344" s="148">
        <v>450</v>
      </c>
      <c r="H344" s="148">
        <v>0.54800000000000004</v>
      </c>
      <c r="I344" s="148" t="s">
        <v>192</v>
      </c>
      <c r="J344" s="148" t="s">
        <v>75</v>
      </c>
    </row>
    <row r="345" spans="1:10" x14ac:dyDescent="0.35">
      <c r="A345" s="148">
        <v>5.1016666666666604</v>
      </c>
      <c r="B345" s="148">
        <v>37</v>
      </c>
      <c r="C345" s="148" t="s">
        <v>81</v>
      </c>
      <c r="D345" s="148">
        <v>11016</v>
      </c>
      <c r="E345" s="148" t="s">
        <v>200</v>
      </c>
      <c r="F345" s="148">
        <v>12.175000000000001</v>
      </c>
      <c r="G345" s="148">
        <v>450</v>
      </c>
      <c r="H345" s="148">
        <v>0.54800000000000004</v>
      </c>
      <c r="I345" s="148" t="s">
        <v>192</v>
      </c>
      <c r="J345" s="148" t="s">
        <v>75</v>
      </c>
    </row>
    <row r="346" spans="1:10" x14ac:dyDescent="0.35">
      <c r="A346" s="148">
        <v>5.1516666666666602</v>
      </c>
      <c r="B346" s="148">
        <v>37</v>
      </c>
      <c r="C346" s="148" t="s">
        <v>81</v>
      </c>
      <c r="D346" s="148">
        <v>12303</v>
      </c>
      <c r="E346" s="148" t="s">
        <v>200</v>
      </c>
      <c r="F346" s="148">
        <v>12.175000000000001</v>
      </c>
      <c r="G346" s="148">
        <v>450</v>
      </c>
      <c r="H346" s="148">
        <v>0.54800000000000004</v>
      </c>
      <c r="I346" s="148" t="s">
        <v>192</v>
      </c>
      <c r="J346" s="148" t="s">
        <v>75</v>
      </c>
    </row>
    <row r="347" spans="1:10" x14ac:dyDescent="0.35">
      <c r="A347" s="148">
        <v>5.20166666666666</v>
      </c>
      <c r="B347" s="148">
        <v>37</v>
      </c>
      <c r="C347" s="148" t="s">
        <v>81</v>
      </c>
      <c r="D347" s="148">
        <v>12406</v>
      </c>
      <c r="E347" s="148" t="s">
        <v>200</v>
      </c>
      <c r="F347" s="148">
        <v>12.175000000000001</v>
      </c>
      <c r="G347" s="148">
        <v>450</v>
      </c>
      <c r="H347" s="148">
        <v>0.54800000000000004</v>
      </c>
      <c r="I347" s="148" t="s">
        <v>192</v>
      </c>
      <c r="J347" s="148" t="s">
        <v>75</v>
      </c>
    </row>
    <row r="348" spans="1:10" x14ac:dyDescent="0.35">
      <c r="A348" s="148">
        <v>5.2516666666666598</v>
      </c>
      <c r="B348" s="148">
        <v>37</v>
      </c>
      <c r="C348" s="148" t="s">
        <v>81</v>
      </c>
      <c r="D348" s="148">
        <v>12404</v>
      </c>
      <c r="E348" s="148" t="s">
        <v>200</v>
      </c>
      <c r="F348" s="148">
        <v>12.175000000000001</v>
      </c>
      <c r="G348" s="148">
        <v>450</v>
      </c>
      <c r="H348" s="148">
        <v>0.54800000000000004</v>
      </c>
      <c r="I348" s="148" t="s">
        <v>192</v>
      </c>
      <c r="J348" s="148" t="s">
        <v>75</v>
      </c>
    </row>
    <row r="349" spans="1:10" x14ac:dyDescent="0.35">
      <c r="A349" s="148">
        <v>5.3016666666666596</v>
      </c>
      <c r="B349" s="148">
        <v>37</v>
      </c>
      <c r="C349" s="148" t="s">
        <v>81</v>
      </c>
      <c r="D349" s="148">
        <v>13250</v>
      </c>
      <c r="E349" s="148" t="s">
        <v>200</v>
      </c>
      <c r="F349" s="148">
        <v>12.175000000000001</v>
      </c>
      <c r="G349" s="148">
        <v>450</v>
      </c>
      <c r="H349" s="148">
        <v>0.54800000000000004</v>
      </c>
      <c r="I349" s="148" t="s">
        <v>192</v>
      </c>
      <c r="J349" s="148" t="s">
        <v>75</v>
      </c>
    </row>
    <row r="350" spans="1:10" x14ac:dyDescent="0.35">
      <c r="A350" s="148">
        <v>5.3516666666666604</v>
      </c>
      <c r="B350" s="148">
        <v>37</v>
      </c>
      <c r="C350" s="148" t="s">
        <v>81</v>
      </c>
      <c r="D350" s="148">
        <v>13018</v>
      </c>
      <c r="E350" s="148" t="s">
        <v>200</v>
      </c>
      <c r="F350" s="148">
        <v>12.175000000000001</v>
      </c>
      <c r="G350" s="148">
        <v>450</v>
      </c>
      <c r="H350" s="148">
        <v>0.54800000000000004</v>
      </c>
      <c r="I350" s="148" t="s">
        <v>192</v>
      </c>
      <c r="J350" s="148" t="s">
        <v>75</v>
      </c>
    </row>
    <row r="351" spans="1:10" x14ac:dyDescent="0.35">
      <c r="A351" s="148">
        <v>5.4016666666666602</v>
      </c>
      <c r="B351" s="148">
        <v>37</v>
      </c>
      <c r="C351" s="148" t="s">
        <v>81</v>
      </c>
      <c r="D351" s="148">
        <v>13144</v>
      </c>
      <c r="E351" s="148" t="s">
        <v>200</v>
      </c>
      <c r="F351" s="148">
        <v>12.175000000000001</v>
      </c>
      <c r="G351" s="148">
        <v>450</v>
      </c>
      <c r="H351" s="148">
        <v>0.54800000000000004</v>
      </c>
      <c r="I351" s="148" t="s">
        <v>192</v>
      </c>
      <c r="J351" s="148" t="s">
        <v>75</v>
      </c>
    </row>
    <row r="352" spans="1:10" x14ac:dyDescent="0.35">
      <c r="A352" s="148">
        <v>5.45166666666666</v>
      </c>
      <c r="B352" s="148">
        <v>37</v>
      </c>
      <c r="C352" s="148" t="s">
        <v>81</v>
      </c>
      <c r="D352" s="148">
        <v>13026</v>
      </c>
      <c r="E352" s="148" t="s">
        <v>200</v>
      </c>
      <c r="F352" s="148">
        <v>12.175000000000001</v>
      </c>
      <c r="G352" s="148">
        <v>450</v>
      </c>
      <c r="H352" s="148">
        <v>0.54800000000000004</v>
      </c>
      <c r="I352" s="148" t="s">
        <v>192</v>
      </c>
      <c r="J352" s="148" t="s">
        <v>75</v>
      </c>
    </row>
    <row r="353" spans="1:10" x14ac:dyDescent="0.35">
      <c r="A353" s="148">
        <v>5.5016666666666598</v>
      </c>
      <c r="B353" s="148">
        <v>37</v>
      </c>
      <c r="C353" s="148" t="s">
        <v>81</v>
      </c>
      <c r="D353" s="148">
        <v>13112</v>
      </c>
      <c r="E353" s="148" t="s">
        <v>200</v>
      </c>
      <c r="F353" s="148">
        <v>12.175000000000001</v>
      </c>
      <c r="G353" s="148">
        <v>450</v>
      </c>
      <c r="H353" s="148">
        <v>0.54800000000000004</v>
      </c>
      <c r="I353" s="148" t="s">
        <v>192</v>
      </c>
      <c r="J353" s="148" t="s">
        <v>75</v>
      </c>
    </row>
    <row r="354" spans="1:10" x14ac:dyDescent="0.35">
      <c r="A354" s="148">
        <v>5.5516666666666596</v>
      </c>
      <c r="B354" s="148">
        <v>37</v>
      </c>
      <c r="C354" s="148" t="s">
        <v>81</v>
      </c>
      <c r="D354" s="148">
        <v>14841</v>
      </c>
      <c r="E354" s="148" t="s">
        <v>200</v>
      </c>
      <c r="F354" s="148">
        <v>12.175000000000001</v>
      </c>
      <c r="G354" s="148">
        <v>450</v>
      </c>
      <c r="H354" s="148">
        <v>0.54800000000000004</v>
      </c>
      <c r="I354" s="148" t="s">
        <v>192</v>
      </c>
      <c r="J354" s="148" t="s">
        <v>75</v>
      </c>
    </row>
    <row r="355" spans="1:10" x14ac:dyDescent="0.35">
      <c r="A355" s="148">
        <v>5.6016666666666604</v>
      </c>
      <c r="B355" s="148">
        <v>37.1</v>
      </c>
      <c r="C355" s="148" t="s">
        <v>81</v>
      </c>
      <c r="D355" s="148">
        <v>13732</v>
      </c>
      <c r="E355" s="148" t="s">
        <v>200</v>
      </c>
      <c r="F355" s="148">
        <v>12.175000000000001</v>
      </c>
      <c r="G355" s="148">
        <v>450</v>
      </c>
      <c r="H355" s="148">
        <v>0.54800000000000004</v>
      </c>
      <c r="I355" s="148" t="s">
        <v>192</v>
      </c>
      <c r="J355" s="148" t="s">
        <v>75</v>
      </c>
    </row>
    <row r="356" spans="1:10" x14ac:dyDescent="0.35">
      <c r="A356" s="148">
        <v>5.6516666666666602</v>
      </c>
      <c r="B356" s="148">
        <v>37</v>
      </c>
      <c r="C356" s="148" t="s">
        <v>81</v>
      </c>
      <c r="D356" s="148">
        <v>14574</v>
      </c>
      <c r="E356" s="148" t="s">
        <v>200</v>
      </c>
      <c r="F356" s="148">
        <v>12.175000000000001</v>
      </c>
      <c r="G356" s="148">
        <v>450</v>
      </c>
      <c r="H356" s="148">
        <v>0.54800000000000004</v>
      </c>
      <c r="I356" s="148" t="s">
        <v>192</v>
      </c>
      <c r="J356" s="148" t="s">
        <v>75</v>
      </c>
    </row>
    <row r="357" spans="1:10" x14ac:dyDescent="0.35">
      <c r="A357" s="148">
        <v>5.70166666666666</v>
      </c>
      <c r="B357" s="148">
        <v>37</v>
      </c>
      <c r="C357" s="148" t="s">
        <v>81</v>
      </c>
      <c r="D357" s="148">
        <v>14718</v>
      </c>
      <c r="E357" s="148" t="s">
        <v>200</v>
      </c>
      <c r="F357" s="148">
        <v>12.175000000000001</v>
      </c>
      <c r="G357" s="148">
        <v>450</v>
      </c>
      <c r="H357" s="148">
        <v>0.54800000000000004</v>
      </c>
      <c r="I357" s="148" t="s">
        <v>192</v>
      </c>
      <c r="J357" s="148" t="s">
        <v>75</v>
      </c>
    </row>
    <row r="358" spans="1:10" x14ac:dyDescent="0.35">
      <c r="A358" s="148">
        <v>5.7516666666666598</v>
      </c>
      <c r="B358" s="148">
        <v>37.1</v>
      </c>
      <c r="C358" s="148" t="s">
        <v>81</v>
      </c>
      <c r="D358" s="148">
        <v>14341</v>
      </c>
      <c r="E358" s="148" t="s">
        <v>200</v>
      </c>
      <c r="F358" s="148">
        <v>12.175000000000001</v>
      </c>
      <c r="G358" s="148">
        <v>450</v>
      </c>
      <c r="H358" s="148">
        <v>0.54800000000000004</v>
      </c>
      <c r="I358" s="148" t="s">
        <v>192</v>
      </c>
      <c r="J358" s="148" t="s">
        <v>75</v>
      </c>
    </row>
    <row r="359" spans="1:10" x14ac:dyDescent="0.35">
      <c r="A359" s="148">
        <v>5.8016666666666596</v>
      </c>
      <c r="B359" s="148">
        <v>37</v>
      </c>
      <c r="C359" s="148" t="s">
        <v>81</v>
      </c>
      <c r="D359" s="148">
        <v>14250</v>
      </c>
      <c r="E359" s="148" t="s">
        <v>200</v>
      </c>
      <c r="F359" s="148">
        <v>12.175000000000001</v>
      </c>
      <c r="G359" s="148">
        <v>450</v>
      </c>
      <c r="H359" s="148">
        <v>0.54800000000000004</v>
      </c>
      <c r="I359" s="148" t="s">
        <v>192</v>
      </c>
      <c r="J359" s="148" t="s">
        <v>75</v>
      </c>
    </row>
    <row r="360" spans="1:10" x14ac:dyDescent="0.35">
      <c r="A360" s="148">
        <v>5.8516666666666604</v>
      </c>
      <c r="B360" s="148">
        <v>37</v>
      </c>
      <c r="C360" s="148" t="s">
        <v>81</v>
      </c>
      <c r="D360" s="148">
        <v>15067</v>
      </c>
      <c r="E360" s="148" t="s">
        <v>200</v>
      </c>
      <c r="F360" s="148">
        <v>12.175000000000001</v>
      </c>
      <c r="G360" s="148">
        <v>450</v>
      </c>
      <c r="H360" s="148">
        <v>0.54800000000000004</v>
      </c>
      <c r="I360" s="148" t="s">
        <v>192</v>
      </c>
      <c r="J360" s="148" t="s">
        <v>75</v>
      </c>
    </row>
    <row r="361" spans="1:10" x14ac:dyDescent="0.35">
      <c r="A361" s="148">
        <v>5.9016666666666602</v>
      </c>
      <c r="B361" s="148">
        <v>37</v>
      </c>
      <c r="C361" s="148" t="s">
        <v>81</v>
      </c>
      <c r="D361" s="148">
        <v>14532</v>
      </c>
      <c r="E361" s="148" t="s">
        <v>200</v>
      </c>
      <c r="F361" s="148">
        <v>12.175000000000001</v>
      </c>
      <c r="G361" s="148">
        <v>450</v>
      </c>
      <c r="H361" s="148">
        <v>0.54800000000000004</v>
      </c>
      <c r="I361" s="148" t="s">
        <v>192</v>
      </c>
      <c r="J361" s="148" t="s">
        <v>75</v>
      </c>
    </row>
    <row r="362" spans="1:10" x14ac:dyDescent="0.35">
      <c r="A362" s="148">
        <v>5.95166666666666</v>
      </c>
      <c r="B362" s="148">
        <v>37</v>
      </c>
      <c r="C362" s="148" t="s">
        <v>81</v>
      </c>
      <c r="D362" s="148">
        <v>14555</v>
      </c>
      <c r="E362" s="148" t="s">
        <v>200</v>
      </c>
      <c r="F362" s="148">
        <v>12.175000000000001</v>
      </c>
      <c r="G362" s="148">
        <v>450</v>
      </c>
      <c r="H362" s="148">
        <v>0.54800000000000004</v>
      </c>
      <c r="I362" s="148" t="s">
        <v>192</v>
      </c>
      <c r="J362" s="148" t="s">
        <v>75</v>
      </c>
    </row>
    <row r="363" spans="1:10" x14ac:dyDescent="0.35">
      <c r="A363" s="148">
        <v>6.0016666666666598</v>
      </c>
      <c r="B363" s="148">
        <v>37</v>
      </c>
      <c r="C363" s="148" t="s">
        <v>81</v>
      </c>
      <c r="D363" s="148">
        <v>14830</v>
      </c>
      <c r="E363" s="148" t="s">
        <v>200</v>
      </c>
      <c r="F363" s="148">
        <v>12.175000000000001</v>
      </c>
      <c r="G363" s="148">
        <v>450</v>
      </c>
      <c r="H363" s="148">
        <v>0.54800000000000004</v>
      </c>
      <c r="I363" s="148" t="s">
        <v>192</v>
      </c>
      <c r="J363" s="148" t="s">
        <v>75</v>
      </c>
    </row>
    <row r="364" spans="1:10" x14ac:dyDescent="0.35">
      <c r="A364" s="148">
        <v>6.0516666666666596</v>
      </c>
      <c r="B364" s="148">
        <v>37</v>
      </c>
      <c r="C364" s="148" t="s">
        <v>81</v>
      </c>
      <c r="D364" s="148">
        <v>13947</v>
      </c>
      <c r="E364" s="148" t="s">
        <v>200</v>
      </c>
      <c r="F364" s="148">
        <v>12.175000000000001</v>
      </c>
      <c r="G364" s="148">
        <v>450</v>
      </c>
      <c r="H364" s="148">
        <v>0.54800000000000004</v>
      </c>
      <c r="I364" s="148" t="s">
        <v>192</v>
      </c>
      <c r="J364" s="148" t="s">
        <v>75</v>
      </c>
    </row>
    <row r="365" spans="1:10" x14ac:dyDescent="0.35">
      <c r="A365" s="148">
        <v>6.1016666666666604</v>
      </c>
      <c r="B365" s="148">
        <v>37</v>
      </c>
      <c r="C365" s="148" t="s">
        <v>81</v>
      </c>
      <c r="D365" s="148">
        <v>14425</v>
      </c>
      <c r="E365" s="148" t="s">
        <v>200</v>
      </c>
      <c r="F365" s="148">
        <v>12.175000000000001</v>
      </c>
      <c r="G365" s="148">
        <v>450</v>
      </c>
      <c r="H365" s="148">
        <v>0.54800000000000004</v>
      </c>
      <c r="I365" s="148" t="s">
        <v>192</v>
      </c>
      <c r="J365" s="148" t="s">
        <v>75</v>
      </c>
    </row>
    <row r="366" spans="1:10" x14ac:dyDescent="0.35">
      <c r="A366" s="148">
        <v>6.1516666666666602</v>
      </c>
      <c r="B366" s="148">
        <v>37</v>
      </c>
      <c r="C366" s="148" t="s">
        <v>81</v>
      </c>
      <c r="D366" s="148">
        <v>15271</v>
      </c>
      <c r="E366" s="148" t="s">
        <v>200</v>
      </c>
      <c r="F366" s="148">
        <v>12.175000000000001</v>
      </c>
      <c r="G366" s="148">
        <v>450</v>
      </c>
      <c r="H366" s="148">
        <v>0.54800000000000004</v>
      </c>
      <c r="I366" s="148" t="s">
        <v>192</v>
      </c>
      <c r="J366" s="148" t="s">
        <v>75</v>
      </c>
    </row>
    <row r="367" spans="1:10" x14ac:dyDescent="0.35">
      <c r="A367" s="148">
        <v>6.20166666666666</v>
      </c>
      <c r="B367" s="148">
        <v>37</v>
      </c>
      <c r="C367" s="148" t="s">
        <v>81</v>
      </c>
      <c r="D367" s="148">
        <v>15938</v>
      </c>
      <c r="E367" s="148" t="s">
        <v>200</v>
      </c>
      <c r="F367" s="148">
        <v>12.175000000000001</v>
      </c>
      <c r="G367" s="148">
        <v>450</v>
      </c>
      <c r="H367" s="148">
        <v>0.54800000000000004</v>
      </c>
      <c r="I367" s="148" t="s">
        <v>192</v>
      </c>
      <c r="J367" s="148" t="s">
        <v>75</v>
      </c>
    </row>
    <row r="368" spans="1:10" x14ac:dyDescent="0.35">
      <c r="A368" s="148">
        <v>6.2516666666666598</v>
      </c>
      <c r="B368" s="148">
        <v>37</v>
      </c>
      <c r="C368" s="148" t="s">
        <v>81</v>
      </c>
      <c r="D368" s="148">
        <v>15226</v>
      </c>
      <c r="E368" s="148" t="s">
        <v>200</v>
      </c>
      <c r="F368" s="148">
        <v>12.175000000000001</v>
      </c>
      <c r="G368" s="148">
        <v>450</v>
      </c>
      <c r="H368" s="148">
        <v>0.54800000000000004</v>
      </c>
      <c r="I368" s="148" t="s">
        <v>192</v>
      </c>
      <c r="J368" s="148" t="s">
        <v>75</v>
      </c>
    </row>
    <row r="369" spans="1:10" x14ac:dyDescent="0.35">
      <c r="A369" s="148">
        <v>6.3016666666666596</v>
      </c>
      <c r="B369" s="148">
        <v>37</v>
      </c>
      <c r="C369" s="148" t="s">
        <v>81</v>
      </c>
      <c r="D369" s="148">
        <v>14458</v>
      </c>
      <c r="E369" s="148" t="s">
        <v>200</v>
      </c>
      <c r="F369" s="148">
        <v>12.175000000000001</v>
      </c>
      <c r="G369" s="148">
        <v>450</v>
      </c>
      <c r="H369" s="148">
        <v>0.54800000000000004</v>
      </c>
      <c r="I369" s="148" t="s">
        <v>192</v>
      </c>
      <c r="J369" s="148" t="s">
        <v>75</v>
      </c>
    </row>
    <row r="370" spans="1:10" x14ac:dyDescent="0.35">
      <c r="A370" s="148">
        <v>6.3516666666666604</v>
      </c>
      <c r="B370" s="148">
        <v>37</v>
      </c>
      <c r="C370" s="148" t="s">
        <v>81</v>
      </c>
      <c r="D370" s="148">
        <v>15473</v>
      </c>
      <c r="E370" s="148" t="s">
        <v>200</v>
      </c>
      <c r="F370" s="148">
        <v>12.175000000000001</v>
      </c>
      <c r="G370" s="148">
        <v>450</v>
      </c>
      <c r="H370" s="148">
        <v>0.54800000000000004</v>
      </c>
      <c r="I370" s="148" t="s">
        <v>192</v>
      </c>
      <c r="J370" s="148" t="s">
        <v>75</v>
      </c>
    </row>
    <row r="371" spans="1:10" x14ac:dyDescent="0.35">
      <c r="A371" s="148">
        <v>6.4016666666666602</v>
      </c>
      <c r="B371" s="148">
        <v>37</v>
      </c>
      <c r="C371" s="148" t="s">
        <v>81</v>
      </c>
      <c r="D371" s="148">
        <v>15319</v>
      </c>
      <c r="E371" s="148" t="s">
        <v>200</v>
      </c>
      <c r="F371" s="148">
        <v>12.175000000000001</v>
      </c>
      <c r="G371" s="148">
        <v>450</v>
      </c>
      <c r="H371" s="148">
        <v>0.54800000000000004</v>
      </c>
      <c r="I371" s="148" t="s">
        <v>192</v>
      </c>
      <c r="J371" s="148" t="s">
        <v>75</v>
      </c>
    </row>
    <row r="372" spans="1:10" x14ac:dyDescent="0.35">
      <c r="A372" s="148">
        <v>6.45166666666666</v>
      </c>
      <c r="B372" s="148">
        <v>37.1</v>
      </c>
      <c r="C372" s="148" t="s">
        <v>81</v>
      </c>
      <c r="D372" s="148">
        <v>16542</v>
      </c>
      <c r="E372" s="148" t="s">
        <v>200</v>
      </c>
      <c r="F372" s="148">
        <v>12.175000000000001</v>
      </c>
      <c r="G372" s="148">
        <v>450</v>
      </c>
      <c r="H372" s="148">
        <v>0.54800000000000004</v>
      </c>
      <c r="I372" s="148" t="s">
        <v>192</v>
      </c>
      <c r="J372" s="148" t="s">
        <v>75</v>
      </c>
    </row>
    <row r="373" spans="1:10" x14ac:dyDescent="0.35">
      <c r="A373" s="148">
        <v>6.5016666666666598</v>
      </c>
      <c r="B373" s="148">
        <v>37</v>
      </c>
      <c r="C373" s="148" t="s">
        <v>81</v>
      </c>
      <c r="D373" s="148">
        <v>15856</v>
      </c>
      <c r="E373" s="148" t="s">
        <v>200</v>
      </c>
      <c r="F373" s="148">
        <v>12.175000000000001</v>
      </c>
      <c r="G373" s="148">
        <v>450</v>
      </c>
      <c r="H373" s="148">
        <v>0.54800000000000004</v>
      </c>
      <c r="I373" s="148" t="s">
        <v>192</v>
      </c>
      <c r="J373" s="148" t="s">
        <v>75</v>
      </c>
    </row>
    <row r="374" spans="1:10" x14ac:dyDescent="0.35">
      <c r="A374" s="148">
        <v>6.5516666666666596</v>
      </c>
      <c r="B374" s="148">
        <v>37</v>
      </c>
      <c r="C374" s="148" t="s">
        <v>81</v>
      </c>
      <c r="D374" s="148">
        <v>16115</v>
      </c>
      <c r="E374" s="148" t="s">
        <v>200</v>
      </c>
      <c r="F374" s="148">
        <v>12.175000000000001</v>
      </c>
      <c r="G374" s="148">
        <v>450</v>
      </c>
      <c r="H374" s="148">
        <v>0.54800000000000004</v>
      </c>
      <c r="I374" s="148" t="s">
        <v>192</v>
      </c>
      <c r="J374" s="148" t="s">
        <v>75</v>
      </c>
    </row>
    <row r="375" spans="1:10" x14ac:dyDescent="0.35">
      <c r="A375" s="148">
        <v>6.6016666666666604</v>
      </c>
      <c r="B375" s="148">
        <v>37</v>
      </c>
      <c r="C375" s="148" t="s">
        <v>81</v>
      </c>
      <c r="D375" s="148">
        <v>15853</v>
      </c>
      <c r="E375" s="148" t="s">
        <v>200</v>
      </c>
      <c r="F375" s="148">
        <v>12.175000000000001</v>
      </c>
      <c r="G375" s="148">
        <v>450</v>
      </c>
      <c r="H375" s="148">
        <v>0.54800000000000004</v>
      </c>
      <c r="I375" s="148" t="s">
        <v>192</v>
      </c>
      <c r="J375" s="148" t="s">
        <v>75</v>
      </c>
    </row>
    <row r="376" spans="1:10" x14ac:dyDescent="0.35">
      <c r="A376" s="148">
        <v>6.6516666666666602</v>
      </c>
      <c r="B376" s="148">
        <v>37</v>
      </c>
      <c r="C376" s="148" t="s">
        <v>81</v>
      </c>
      <c r="D376" s="148">
        <v>16017</v>
      </c>
      <c r="E376" s="148" t="s">
        <v>200</v>
      </c>
      <c r="F376" s="148">
        <v>12.175000000000001</v>
      </c>
      <c r="G376" s="148">
        <v>450</v>
      </c>
      <c r="H376" s="148">
        <v>0.54800000000000004</v>
      </c>
      <c r="I376" s="148" t="s">
        <v>192</v>
      </c>
      <c r="J376" s="148" t="s">
        <v>75</v>
      </c>
    </row>
    <row r="377" spans="1:10" x14ac:dyDescent="0.35">
      <c r="A377" s="148">
        <v>6.70166666666666</v>
      </c>
      <c r="B377" s="148">
        <v>37</v>
      </c>
      <c r="C377" s="148" t="s">
        <v>81</v>
      </c>
      <c r="D377" s="148">
        <v>15863</v>
      </c>
      <c r="E377" s="148" t="s">
        <v>200</v>
      </c>
      <c r="F377" s="148">
        <v>12.175000000000001</v>
      </c>
      <c r="G377" s="148">
        <v>450</v>
      </c>
      <c r="H377" s="148">
        <v>0.54800000000000004</v>
      </c>
      <c r="I377" s="148" t="s">
        <v>192</v>
      </c>
      <c r="J377" s="148" t="s">
        <v>75</v>
      </c>
    </row>
    <row r="378" spans="1:10" x14ac:dyDescent="0.35">
      <c r="A378" s="148">
        <v>6.7516666666666598</v>
      </c>
      <c r="B378" s="148">
        <v>37</v>
      </c>
      <c r="C378" s="148" t="s">
        <v>81</v>
      </c>
      <c r="D378" s="148">
        <v>15561</v>
      </c>
      <c r="E378" s="148" t="s">
        <v>200</v>
      </c>
      <c r="F378" s="148">
        <v>12.175000000000001</v>
      </c>
      <c r="G378" s="148">
        <v>450</v>
      </c>
      <c r="H378" s="148">
        <v>0.54800000000000004</v>
      </c>
      <c r="I378" s="148" t="s">
        <v>192</v>
      </c>
      <c r="J378" s="148" t="s">
        <v>75</v>
      </c>
    </row>
    <row r="379" spans="1:10" x14ac:dyDescent="0.35">
      <c r="A379" s="148">
        <v>6.8016666666666596</v>
      </c>
      <c r="B379" s="148">
        <v>37</v>
      </c>
      <c r="C379" s="148" t="s">
        <v>81</v>
      </c>
      <c r="D379" s="148">
        <v>15222</v>
      </c>
      <c r="E379" s="148" t="s">
        <v>200</v>
      </c>
      <c r="F379" s="148">
        <v>12.175000000000001</v>
      </c>
      <c r="G379" s="148">
        <v>450</v>
      </c>
      <c r="H379" s="148">
        <v>0.54800000000000004</v>
      </c>
      <c r="I379" s="148" t="s">
        <v>192</v>
      </c>
      <c r="J379" s="148" t="s">
        <v>75</v>
      </c>
    </row>
    <row r="380" spans="1:10" x14ac:dyDescent="0.35">
      <c r="A380" s="148">
        <v>6.8516666666666604</v>
      </c>
      <c r="B380" s="148">
        <v>37</v>
      </c>
      <c r="C380" s="148" t="s">
        <v>81</v>
      </c>
      <c r="D380" s="148">
        <v>16478</v>
      </c>
      <c r="E380" s="148" t="s">
        <v>200</v>
      </c>
      <c r="F380" s="148">
        <v>12.175000000000001</v>
      </c>
      <c r="G380" s="148">
        <v>450</v>
      </c>
      <c r="H380" s="148">
        <v>0.54800000000000004</v>
      </c>
      <c r="I380" s="148" t="s">
        <v>192</v>
      </c>
      <c r="J380" s="148" t="s">
        <v>75</v>
      </c>
    </row>
    <row r="381" spans="1:10" x14ac:dyDescent="0.35">
      <c r="A381" s="148">
        <v>6.9016666666666602</v>
      </c>
      <c r="B381" s="148">
        <v>37</v>
      </c>
      <c r="C381" s="148" t="s">
        <v>81</v>
      </c>
      <c r="D381" s="148">
        <v>17444</v>
      </c>
      <c r="E381" s="148" t="s">
        <v>200</v>
      </c>
      <c r="F381" s="148">
        <v>12.175000000000001</v>
      </c>
      <c r="G381" s="148">
        <v>450</v>
      </c>
      <c r="H381" s="148">
        <v>0.54800000000000004</v>
      </c>
      <c r="I381" s="148" t="s">
        <v>192</v>
      </c>
      <c r="J381" s="148" t="s">
        <v>75</v>
      </c>
    </row>
    <row r="382" spans="1:10" x14ac:dyDescent="0.35">
      <c r="A382" s="148">
        <v>6.95166666666666</v>
      </c>
      <c r="B382" s="148">
        <v>37</v>
      </c>
      <c r="C382" s="148" t="s">
        <v>81</v>
      </c>
      <c r="D382" s="148">
        <v>16232</v>
      </c>
      <c r="E382" s="148" t="s">
        <v>200</v>
      </c>
      <c r="F382" s="148">
        <v>12.175000000000001</v>
      </c>
      <c r="G382" s="148">
        <v>450</v>
      </c>
      <c r="H382" s="148">
        <v>0.54800000000000004</v>
      </c>
      <c r="I382" s="148" t="s">
        <v>192</v>
      </c>
      <c r="J382" s="148" t="s">
        <v>75</v>
      </c>
    </row>
    <row r="383" spans="1:10" x14ac:dyDescent="0.35">
      <c r="A383" s="148">
        <v>7.0016666666666598</v>
      </c>
      <c r="B383" s="148">
        <v>37</v>
      </c>
      <c r="C383" s="148" t="s">
        <v>81</v>
      </c>
      <c r="D383" s="148">
        <v>16033</v>
      </c>
      <c r="E383" s="148" t="s">
        <v>200</v>
      </c>
      <c r="F383" s="148">
        <v>12.175000000000001</v>
      </c>
      <c r="G383" s="148">
        <v>450</v>
      </c>
      <c r="H383" s="148">
        <v>0.54800000000000004</v>
      </c>
      <c r="I383" s="148" t="s">
        <v>192</v>
      </c>
      <c r="J383" s="148" t="s">
        <v>75</v>
      </c>
    </row>
    <row r="384" spans="1:10" x14ac:dyDescent="0.35">
      <c r="A384" s="148">
        <v>7.0516666666666596</v>
      </c>
      <c r="B384" s="148">
        <v>37</v>
      </c>
      <c r="C384" s="148" t="s">
        <v>81</v>
      </c>
      <c r="D384" s="148">
        <v>16390</v>
      </c>
      <c r="E384" s="148" t="s">
        <v>200</v>
      </c>
      <c r="F384" s="148">
        <v>12.175000000000001</v>
      </c>
      <c r="G384" s="148">
        <v>450</v>
      </c>
      <c r="H384" s="148">
        <v>0.54800000000000004</v>
      </c>
      <c r="I384" s="148" t="s">
        <v>192</v>
      </c>
      <c r="J384" s="148" t="s">
        <v>75</v>
      </c>
    </row>
    <row r="385" spans="1:10" x14ac:dyDescent="0.35">
      <c r="A385" s="148">
        <v>7.1016666666666604</v>
      </c>
      <c r="B385" s="148">
        <v>37</v>
      </c>
      <c r="C385" s="148" t="s">
        <v>81</v>
      </c>
      <c r="D385" s="148">
        <v>15841</v>
      </c>
      <c r="E385" s="148" t="s">
        <v>200</v>
      </c>
      <c r="F385" s="148">
        <v>12.175000000000001</v>
      </c>
      <c r="G385" s="148">
        <v>450</v>
      </c>
      <c r="H385" s="148">
        <v>0.54800000000000004</v>
      </c>
      <c r="I385" s="148" t="s">
        <v>192</v>
      </c>
      <c r="J385" s="148" t="s">
        <v>75</v>
      </c>
    </row>
    <row r="386" spans="1:10" x14ac:dyDescent="0.35">
      <c r="A386" s="148">
        <v>7.1516666666666602</v>
      </c>
      <c r="B386" s="148">
        <v>37</v>
      </c>
      <c r="C386" s="148" t="s">
        <v>81</v>
      </c>
      <c r="D386" s="148">
        <v>16145</v>
      </c>
      <c r="E386" s="148" t="s">
        <v>200</v>
      </c>
      <c r="F386" s="148">
        <v>12.175000000000001</v>
      </c>
      <c r="G386" s="148">
        <v>450</v>
      </c>
      <c r="H386" s="148">
        <v>0.54800000000000004</v>
      </c>
      <c r="I386" s="148" t="s">
        <v>192</v>
      </c>
      <c r="J386" s="148" t="s">
        <v>75</v>
      </c>
    </row>
    <row r="387" spans="1:10" x14ac:dyDescent="0.35">
      <c r="A387" s="148">
        <v>7.20166666666666</v>
      </c>
      <c r="B387" s="148">
        <v>37</v>
      </c>
      <c r="C387" s="148" t="s">
        <v>81</v>
      </c>
      <c r="D387" s="148">
        <v>15641</v>
      </c>
      <c r="E387" s="148" t="s">
        <v>200</v>
      </c>
      <c r="F387" s="148">
        <v>12.175000000000001</v>
      </c>
      <c r="G387" s="148">
        <v>450</v>
      </c>
      <c r="H387" s="148">
        <v>0.54800000000000004</v>
      </c>
      <c r="I387" s="148" t="s">
        <v>192</v>
      </c>
      <c r="J387" s="148" t="s">
        <v>75</v>
      </c>
    </row>
    <row r="388" spans="1:10" x14ac:dyDescent="0.35">
      <c r="A388" s="148">
        <v>7.2516666666666598</v>
      </c>
      <c r="B388" s="148">
        <v>37</v>
      </c>
      <c r="C388" s="148" t="s">
        <v>81</v>
      </c>
      <c r="D388" s="148">
        <v>15653</v>
      </c>
      <c r="E388" s="148" t="s">
        <v>200</v>
      </c>
      <c r="F388" s="148">
        <v>12.175000000000001</v>
      </c>
      <c r="G388" s="148">
        <v>450</v>
      </c>
      <c r="H388" s="148">
        <v>0.54800000000000004</v>
      </c>
      <c r="I388" s="148" t="s">
        <v>192</v>
      </c>
      <c r="J388" s="148" t="s">
        <v>75</v>
      </c>
    </row>
    <row r="389" spans="1:10" x14ac:dyDescent="0.35">
      <c r="A389" s="148">
        <v>7.3016666666666596</v>
      </c>
      <c r="B389" s="148">
        <v>37</v>
      </c>
      <c r="C389" s="148" t="s">
        <v>81</v>
      </c>
      <c r="D389" s="148">
        <v>16371</v>
      </c>
      <c r="E389" s="148" t="s">
        <v>200</v>
      </c>
      <c r="F389" s="148">
        <v>12.175000000000001</v>
      </c>
      <c r="G389" s="148">
        <v>450</v>
      </c>
      <c r="H389" s="148">
        <v>0.54800000000000004</v>
      </c>
      <c r="I389" s="148" t="s">
        <v>192</v>
      </c>
      <c r="J389" s="148" t="s">
        <v>75</v>
      </c>
    </row>
    <row r="390" spans="1:10" x14ac:dyDescent="0.35">
      <c r="A390" s="148">
        <v>7.3516666666666604</v>
      </c>
      <c r="B390" s="148">
        <v>37</v>
      </c>
      <c r="C390" s="148" t="s">
        <v>81</v>
      </c>
      <c r="D390" s="148">
        <v>16917</v>
      </c>
      <c r="E390" s="148" t="s">
        <v>200</v>
      </c>
      <c r="F390" s="148">
        <v>12.175000000000001</v>
      </c>
      <c r="G390" s="148">
        <v>450</v>
      </c>
      <c r="H390" s="148">
        <v>0.54800000000000004</v>
      </c>
      <c r="I390" s="148" t="s">
        <v>192</v>
      </c>
      <c r="J390" s="148" t="s">
        <v>75</v>
      </c>
    </row>
    <row r="391" spans="1:10" x14ac:dyDescent="0.35">
      <c r="A391" s="148">
        <v>7.4016666666666602</v>
      </c>
      <c r="B391" s="148">
        <v>37</v>
      </c>
      <c r="C391" s="148" t="s">
        <v>81</v>
      </c>
      <c r="D391" s="148">
        <v>15332</v>
      </c>
      <c r="E391" s="148" t="s">
        <v>200</v>
      </c>
      <c r="F391" s="148">
        <v>12.175000000000001</v>
      </c>
      <c r="G391" s="148">
        <v>450</v>
      </c>
      <c r="H391" s="148">
        <v>0.54800000000000004</v>
      </c>
      <c r="I391" s="148" t="s">
        <v>192</v>
      </c>
      <c r="J391" s="148" t="s">
        <v>75</v>
      </c>
    </row>
    <row r="392" spans="1:10" x14ac:dyDescent="0.35">
      <c r="A392" s="148">
        <v>7.45166666666666</v>
      </c>
      <c r="B392" s="148">
        <v>37</v>
      </c>
      <c r="C392" s="148" t="s">
        <v>81</v>
      </c>
      <c r="D392" s="148">
        <v>15901</v>
      </c>
      <c r="E392" s="148" t="s">
        <v>200</v>
      </c>
      <c r="F392" s="148">
        <v>12.175000000000001</v>
      </c>
      <c r="G392" s="148">
        <v>450</v>
      </c>
      <c r="H392" s="148">
        <v>0.54800000000000004</v>
      </c>
      <c r="I392" s="148" t="s">
        <v>192</v>
      </c>
      <c r="J392" s="148" t="s">
        <v>75</v>
      </c>
    </row>
    <row r="393" spans="1:10" x14ac:dyDescent="0.35">
      <c r="A393" s="148">
        <v>7.5016666666666598</v>
      </c>
      <c r="B393" s="148">
        <v>37</v>
      </c>
      <c r="C393" s="148" t="s">
        <v>81</v>
      </c>
      <c r="D393" s="148">
        <v>16938</v>
      </c>
      <c r="E393" s="148" t="s">
        <v>200</v>
      </c>
      <c r="F393" s="148">
        <v>12.175000000000001</v>
      </c>
      <c r="G393" s="148">
        <v>450</v>
      </c>
      <c r="H393" s="148">
        <v>0.54800000000000004</v>
      </c>
      <c r="I393" s="148" t="s">
        <v>192</v>
      </c>
      <c r="J393" s="148" t="s">
        <v>75</v>
      </c>
    </row>
    <row r="394" spans="1:10" x14ac:dyDescent="0.35">
      <c r="A394" s="148">
        <v>7.5516666666666596</v>
      </c>
      <c r="B394" s="148">
        <v>37</v>
      </c>
      <c r="C394" s="148" t="s">
        <v>81</v>
      </c>
      <c r="D394" s="148">
        <v>16171</v>
      </c>
      <c r="E394" s="148" t="s">
        <v>200</v>
      </c>
      <c r="F394" s="148">
        <v>12.175000000000001</v>
      </c>
      <c r="G394" s="148">
        <v>450</v>
      </c>
      <c r="H394" s="148">
        <v>0.54800000000000004</v>
      </c>
      <c r="I394" s="148" t="s">
        <v>192</v>
      </c>
      <c r="J394" s="148" t="s">
        <v>75</v>
      </c>
    </row>
    <row r="395" spans="1:10" x14ac:dyDescent="0.35">
      <c r="A395" s="148">
        <v>7.6016666666666604</v>
      </c>
      <c r="B395" s="148">
        <v>37</v>
      </c>
      <c r="C395" s="148" t="s">
        <v>81</v>
      </c>
      <c r="D395" s="148">
        <v>16665</v>
      </c>
      <c r="E395" s="148" t="s">
        <v>200</v>
      </c>
      <c r="F395" s="148">
        <v>12.175000000000001</v>
      </c>
      <c r="G395" s="148">
        <v>450</v>
      </c>
      <c r="H395" s="148">
        <v>0.54800000000000004</v>
      </c>
      <c r="I395" s="148" t="s">
        <v>192</v>
      </c>
      <c r="J395" s="148" t="s">
        <v>75</v>
      </c>
    </row>
    <row r="396" spans="1:10" x14ac:dyDescent="0.35">
      <c r="A396" s="148">
        <v>7.6516666666666602</v>
      </c>
      <c r="B396" s="148">
        <v>37</v>
      </c>
      <c r="C396" s="148" t="s">
        <v>81</v>
      </c>
      <c r="D396" s="148">
        <v>16787</v>
      </c>
      <c r="E396" s="148" t="s">
        <v>200</v>
      </c>
      <c r="F396" s="148">
        <v>12.175000000000001</v>
      </c>
      <c r="G396" s="148">
        <v>450</v>
      </c>
      <c r="H396" s="148">
        <v>0.54800000000000004</v>
      </c>
      <c r="I396" s="148" t="s">
        <v>192</v>
      </c>
      <c r="J396" s="148" t="s">
        <v>75</v>
      </c>
    </row>
    <row r="397" spans="1:10" x14ac:dyDescent="0.35">
      <c r="A397" s="148">
        <v>7.70166666666666</v>
      </c>
      <c r="B397" s="148">
        <v>37</v>
      </c>
      <c r="C397" s="148" t="s">
        <v>81</v>
      </c>
      <c r="D397" s="148">
        <v>17086</v>
      </c>
      <c r="E397" s="148" t="s">
        <v>200</v>
      </c>
      <c r="F397" s="148">
        <v>12.175000000000001</v>
      </c>
      <c r="G397" s="148">
        <v>450</v>
      </c>
      <c r="H397" s="148">
        <v>0.54800000000000004</v>
      </c>
      <c r="I397" s="148" t="s">
        <v>192</v>
      </c>
      <c r="J397" s="148" t="s">
        <v>75</v>
      </c>
    </row>
    <row r="398" spans="1:10" x14ac:dyDescent="0.35">
      <c r="A398" s="148">
        <v>7.7516666666666598</v>
      </c>
      <c r="B398" s="148">
        <v>37</v>
      </c>
      <c r="C398" s="148" t="s">
        <v>81</v>
      </c>
      <c r="D398" s="148">
        <v>16694</v>
      </c>
      <c r="E398" s="148" t="s">
        <v>200</v>
      </c>
      <c r="F398" s="148">
        <v>12.175000000000001</v>
      </c>
      <c r="G398" s="148">
        <v>450</v>
      </c>
      <c r="H398" s="148">
        <v>0.54800000000000004</v>
      </c>
      <c r="I398" s="148" t="s">
        <v>192</v>
      </c>
      <c r="J398" s="148" t="s">
        <v>75</v>
      </c>
    </row>
    <row r="399" spans="1:10" x14ac:dyDescent="0.35">
      <c r="A399" s="148">
        <v>7.8016666666666596</v>
      </c>
      <c r="B399" s="148">
        <v>37</v>
      </c>
      <c r="C399" s="148" t="s">
        <v>81</v>
      </c>
      <c r="D399" s="148">
        <v>16123</v>
      </c>
      <c r="E399" s="148" t="s">
        <v>200</v>
      </c>
      <c r="F399" s="148">
        <v>12.175000000000001</v>
      </c>
      <c r="G399" s="148">
        <v>450</v>
      </c>
      <c r="H399" s="148">
        <v>0.54800000000000004</v>
      </c>
      <c r="I399" s="148" t="s">
        <v>192</v>
      </c>
      <c r="J399" s="148" t="s">
        <v>75</v>
      </c>
    </row>
    <row r="400" spans="1:10" x14ac:dyDescent="0.35">
      <c r="A400" s="148">
        <v>7.8516666666666604</v>
      </c>
      <c r="B400" s="148">
        <v>37</v>
      </c>
      <c r="C400" s="148" t="s">
        <v>81</v>
      </c>
      <c r="D400" s="148">
        <v>16848</v>
      </c>
      <c r="E400" s="148" t="s">
        <v>200</v>
      </c>
      <c r="F400" s="148">
        <v>12.175000000000001</v>
      </c>
      <c r="G400" s="148">
        <v>450</v>
      </c>
      <c r="H400" s="148">
        <v>0.54800000000000004</v>
      </c>
      <c r="I400" s="148" t="s">
        <v>192</v>
      </c>
      <c r="J400" s="148" t="s">
        <v>75</v>
      </c>
    </row>
    <row r="401" spans="1:10" x14ac:dyDescent="0.35">
      <c r="A401" s="148">
        <v>7.9016666666666602</v>
      </c>
      <c r="B401" s="148">
        <v>37</v>
      </c>
      <c r="C401" s="148" t="s">
        <v>81</v>
      </c>
      <c r="D401" s="148">
        <v>16237</v>
      </c>
      <c r="E401" s="148" t="s">
        <v>200</v>
      </c>
      <c r="F401" s="148">
        <v>12.175000000000001</v>
      </c>
      <c r="G401" s="148">
        <v>450</v>
      </c>
      <c r="H401" s="148">
        <v>0.54800000000000004</v>
      </c>
      <c r="I401" s="148" t="s">
        <v>192</v>
      </c>
      <c r="J401" s="148" t="s">
        <v>75</v>
      </c>
    </row>
    <row r="402" spans="1:10" x14ac:dyDescent="0.35">
      <c r="A402" s="148">
        <v>7.95166666666666</v>
      </c>
      <c r="B402" s="148">
        <v>37</v>
      </c>
      <c r="C402" s="148" t="s">
        <v>81</v>
      </c>
      <c r="D402" s="148">
        <v>16620</v>
      </c>
      <c r="E402" s="148" t="s">
        <v>200</v>
      </c>
      <c r="F402" s="148">
        <v>12.175000000000001</v>
      </c>
      <c r="G402" s="148">
        <v>450</v>
      </c>
      <c r="H402" s="148">
        <v>0.54800000000000004</v>
      </c>
      <c r="I402" s="148" t="s">
        <v>192</v>
      </c>
      <c r="J402" s="148" t="s">
        <v>75</v>
      </c>
    </row>
    <row r="403" spans="1:10" x14ac:dyDescent="0.35">
      <c r="A403" s="148">
        <v>8.0016666666666598</v>
      </c>
      <c r="B403" s="148">
        <v>37</v>
      </c>
      <c r="C403" s="148" t="s">
        <v>81</v>
      </c>
      <c r="D403" s="148">
        <v>16018</v>
      </c>
      <c r="E403" s="148" t="s">
        <v>200</v>
      </c>
      <c r="F403" s="148">
        <v>12.175000000000001</v>
      </c>
      <c r="G403" s="148">
        <v>450</v>
      </c>
      <c r="H403" s="148">
        <v>0.54800000000000004</v>
      </c>
      <c r="I403" s="148" t="s">
        <v>192</v>
      </c>
      <c r="J403" s="148" t="s">
        <v>75</v>
      </c>
    </row>
    <row r="404" spans="1:10" x14ac:dyDescent="0.35">
      <c r="A404" s="148">
        <v>8.0516666666666605</v>
      </c>
      <c r="B404" s="148">
        <v>37</v>
      </c>
      <c r="C404" s="148" t="s">
        <v>81</v>
      </c>
      <c r="D404" s="148">
        <v>16372</v>
      </c>
      <c r="E404" s="148" t="s">
        <v>200</v>
      </c>
      <c r="F404" s="148">
        <v>12.175000000000001</v>
      </c>
      <c r="G404" s="148">
        <v>450</v>
      </c>
      <c r="H404" s="148">
        <v>0.54800000000000004</v>
      </c>
      <c r="I404" s="148" t="s">
        <v>192</v>
      </c>
      <c r="J404" s="148" t="s">
        <v>75</v>
      </c>
    </row>
    <row r="405" spans="1:10" x14ac:dyDescent="0.35">
      <c r="A405" s="148">
        <v>8.1016666666666595</v>
      </c>
      <c r="B405" s="148">
        <v>37</v>
      </c>
      <c r="C405" s="148" t="s">
        <v>81</v>
      </c>
      <c r="D405" s="148">
        <v>16753</v>
      </c>
      <c r="E405" s="148" t="s">
        <v>200</v>
      </c>
      <c r="F405" s="148">
        <v>12.175000000000001</v>
      </c>
      <c r="G405" s="148">
        <v>450</v>
      </c>
      <c r="H405" s="148">
        <v>0.54800000000000004</v>
      </c>
      <c r="I405" s="148" t="s">
        <v>192</v>
      </c>
      <c r="J405" s="148" t="s">
        <v>75</v>
      </c>
    </row>
    <row r="406" spans="1:10" x14ac:dyDescent="0.35">
      <c r="A406" s="148">
        <v>8.1516666666666602</v>
      </c>
      <c r="B406" s="148">
        <v>37</v>
      </c>
      <c r="C406" s="148" t="s">
        <v>81</v>
      </c>
      <c r="D406" s="148">
        <v>17006</v>
      </c>
      <c r="E406" s="148" t="s">
        <v>200</v>
      </c>
      <c r="F406" s="148">
        <v>12.175000000000001</v>
      </c>
      <c r="G406" s="148">
        <v>450</v>
      </c>
      <c r="H406" s="148">
        <v>0.54800000000000004</v>
      </c>
      <c r="I406" s="148" t="s">
        <v>192</v>
      </c>
      <c r="J406" s="148" t="s">
        <v>75</v>
      </c>
    </row>
    <row r="407" spans="1:10" x14ac:dyDescent="0.35">
      <c r="A407" s="148">
        <v>8.2016666666666609</v>
      </c>
      <c r="B407" s="148">
        <v>37</v>
      </c>
      <c r="C407" s="148" t="s">
        <v>81</v>
      </c>
      <c r="D407" s="148">
        <v>17396</v>
      </c>
      <c r="E407" s="148" t="s">
        <v>200</v>
      </c>
      <c r="F407" s="148">
        <v>12.175000000000001</v>
      </c>
      <c r="G407" s="148">
        <v>450</v>
      </c>
      <c r="H407" s="148">
        <v>0.54800000000000004</v>
      </c>
      <c r="I407" s="148" t="s">
        <v>192</v>
      </c>
      <c r="J407" s="148" t="s">
        <v>75</v>
      </c>
    </row>
    <row r="408" spans="1:10" x14ac:dyDescent="0.35">
      <c r="A408" s="148">
        <v>8.2516666666666598</v>
      </c>
      <c r="B408" s="148">
        <v>37</v>
      </c>
      <c r="C408" s="148" t="s">
        <v>81</v>
      </c>
      <c r="D408" s="148">
        <v>17163</v>
      </c>
      <c r="E408" s="148" t="s">
        <v>200</v>
      </c>
      <c r="F408" s="148">
        <v>12.175000000000001</v>
      </c>
      <c r="G408" s="148">
        <v>450</v>
      </c>
      <c r="H408" s="148">
        <v>0.54800000000000004</v>
      </c>
      <c r="I408" s="148" t="s">
        <v>192</v>
      </c>
      <c r="J408" s="148" t="s">
        <v>75</v>
      </c>
    </row>
    <row r="409" spans="1:10" x14ac:dyDescent="0.35">
      <c r="A409" s="148">
        <v>8.3016666666666605</v>
      </c>
      <c r="B409" s="148">
        <v>37</v>
      </c>
      <c r="C409" s="148" t="s">
        <v>81</v>
      </c>
      <c r="D409" s="148">
        <v>17353</v>
      </c>
      <c r="E409" s="148" t="s">
        <v>200</v>
      </c>
      <c r="F409" s="148">
        <v>12.175000000000001</v>
      </c>
      <c r="G409" s="148">
        <v>450</v>
      </c>
      <c r="H409" s="148">
        <v>0.54800000000000004</v>
      </c>
      <c r="I409" s="148" t="s">
        <v>192</v>
      </c>
      <c r="J409" s="148" t="s">
        <v>75</v>
      </c>
    </row>
    <row r="410" spans="1:10" x14ac:dyDescent="0.35">
      <c r="A410" s="148">
        <v>8.3516666666666595</v>
      </c>
      <c r="B410" s="148">
        <v>37</v>
      </c>
      <c r="C410" s="148" t="s">
        <v>81</v>
      </c>
      <c r="D410" s="148">
        <v>16889</v>
      </c>
      <c r="E410" s="148" t="s">
        <v>200</v>
      </c>
      <c r="F410" s="148">
        <v>12.175000000000001</v>
      </c>
      <c r="G410" s="148">
        <v>450</v>
      </c>
      <c r="H410" s="148">
        <v>0.54800000000000004</v>
      </c>
      <c r="I410" s="148" t="s">
        <v>192</v>
      </c>
      <c r="J410" s="148" t="s">
        <v>75</v>
      </c>
    </row>
    <row r="411" spans="1:10" x14ac:dyDescent="0.35">
      <c r="A411" s="148">
        <v>8.4016666666666602</v>
      </c>
      <c r="B411" s="148">
        <v>37</v>
      </c>
      <c r="C411" s="148" t="s">
        <v>81</v>
      </c>
      <c r="D411" s="148">
        <v>17399</v>
      </c>
      <c r="E411" s="148" t="s">
        <v>200</v>
      </c>
      <c r="F411" s="148">
        <v>12.175000000000001</v>
      </c>
      <c r="G411" s="148">
        <v>450</v>
      </c>
      <c r="H411" s="148">
        <v>0.54800000000000004</v>
      </c>
      <c r="I411" s="148" t="s">
        <v>192</v>
      </c>
      <c r="J411" s="148" t="s">
        <v>75</v>
      </c>
    </row>
    <row r="412" spans="1:10" x14ac:dyDescent="0.35">
      <c r="A412" s="148">
        <v>8.4516666666666609</v>
      </c>
      <c r="B412" s="148">
        <v>37</v>
      </c>
      <c r="C412" s="148" t="s">
        <v>81</v>
      </c>
      <c r="D412" s="148">
        <v>16578</v>
      </c>
      <c r="E412" s="148" t="s">
        <v>200</v>
      </c>
      <c r="F412" s="148">
        <v>12.175000000000001</v>
      </c>
      <c r="G412" s="148">
        <v>450</v>
      </c>
      <c r="H412" s="148">
        <v>0.54800000000000004</v>
      </c>
      <c r="I412" s="148" t="s">
        <v>192</v>
      </c>
      <c r="J412" s="148" t="s">
        <v>75</v>
      </c>
    </row>
    <row r="413" spans="1:10" x14ac:dyDescent="0.35">
      <c r="A413" s="148">
        <v>8.5016666666666598</v>
      </c>
      <c r="B413" s="148">
        <v>37</v>
      </c>
      <c r="C413" s="148" t="s">
        <v>81</v>
      </c>
      <c r="D413" s="148">
        <v>15686</v>
      </c>
      <c r="E413" s="148" t="s">
        <v>200</v>
      </c>
      <c r="F413" s="148">
        <v>12.175000000000001</v>
      </c>
      <c r="G413" s="148">
        <v>450</v>
      </c>
      <c r="H413" s="148">
        <v>0.54800000000000004</v>
      </c>
      <c r="I413" s="148" t="s">
        <v>192</v>
      </c>
      <c r="J413" s="148" t="s">
        <v>75</v>
      </c>
    </row>
    <row r="414" spans="1:10" x14ac:dyDescent="0.35">
      <c r="A414" s="148">
        <v>8.5516666666666605</v>
      </c>
      <c r="B414" s="148">
        <v>37</v>
      </c>
      <c r="C414" s="148" t="s">
        <v>81</v>
      </c>
      <c r="D414" s="148">
        <v>16508</v>
      </c>
      <c r="E414" s="148" t="s">
        <v>200</v>
      </c>
      <c r="F414" s="148">
        <v>12.175000000000001</v>
      </c>
      <c r="G414" s="148">
        <v>450</v>
      </c>
      <c r="H414" s="148">
        <v>0.54800000000000004</v>
      </c>
      <c r="I414" s="148" t="s">
        <v>192</v>
      </c>
      <c r="J414" s="148" t="s">
        <v>75</v>
      </c>
    </row>
    <row r="415" spans="1:10" x14ac:dyDescent="0.35">
      <c r="A415" s="148">
        <v>8.6016666666666595</v>
      </c>
      <c r="B415" s="148">
        <v>37</v>
      </c>
      <c r="C415" s="148" t="s">
        <v>81</v>
      </c>
      <c r="D415" s="148">
        <v>16439</v>
      </c>
      <c r="E415" s="148" t="s">
        <v>200</v>
      </c>
      <c r="F415" s="148">
        <v>12.175000000000001</v>
      </c>
      <c r="G415" s="148">
        <v>450</v>
      </c>
      <c r="H415" s="148">
        <v>0.54800000000000004</v>
      </c>
      <c r="I415" s="148" t="s">
        <v>192</v>
      </c>
      <c r="J415" s="148" t="s">
        <v>75</v>
      </c>
    </row>
    <row r="416" spans="1:10" x14ac:dyDescent="0.35">
      <c r="A416" s="148">
        <v>8.6516666666666602</v>
      </c>
      <c r="B416" s="148">
        <v>37</v>
      </c>
      <c r="C416" s="148" t="s">
        <v>81</v>
      </c>
      <c r="D416" s="148">
        <v>16611</v>
      </c>
      <c r="E416" s="148" t="s">
        <v>200</v>
      </c>
      <c r="F416" s="148">
        <v>12.175000000000001</v>
      </c>
      <c r="G416" s="148">
        <v>450</v>
      </c>
      <c r="H416" s="148">
        <v>0.54800000000000004</v>
      </c>
      <c r="I416" s="148" t="s">
        <v>192</v>
      </c>
      <c r="J416" s="148" t="s">
        <v>75</v>
      </c>
    </row>
    <row r="417" spans="1:10" x14ac:dyDescent="0.35">
      <c r="A417" s="148">
        <v>8.7016666666666609</v>
      </c>
      <c r="B417" s="148">
        <v>37</v>
      </c>
      <c r="C417" s="148" t="s">
        <v>81</v>
      </c>
      <c r="D417" s="148">
        <v>17221</v>
      </c>
      <c r="E417" s="148" t="s">
        <v>200</v>
      </c>
      <c r="F417" s="148">
        <v>12.175000000000001</v>
      </c>
      <c r="G417" s="148">
        <v>450</v>
      </c>
      <c r="H417" s="148">
        <v>0.54800000000000004</v>
      </c>
      <c r="I417" s="148" t="s">
        <v>192</v>
      </c>
      <c r="J417" s="148" t="s">
        <v>75</v>
      </c>
    </row>
    <row r="418" spans="1:10" x14ac:dyDescent="0.35">
      <c r="A418" s="148">
        <v>8.7516666666666598</v>
      </c>
      <c r="B418" s="148">
        <v>37</v>
      </c>
      <c r="C418" s="148" t="s">
        <v>81</v>
      </c>
      <c r="D418" s="148">
        <v>18073</v>
      </c>
      <c r="E418" s="148" t="s">
        <v>200</v>
      </c>
      <c r="F418" s="148">
        <v>12.175000000000001</v>
      </c>
      <c r="G418" s="148">
        <v>450</v>
      </c>
      <c r="H418" s="148">
        <v>0.54800000000000004</v>
      </c>
      <c r="I418" s="148" t="s">
        <v>192</v>
      </c>
      <c r="J418" s="148" t="s">
        <v>75</v>
      </c>
    </row>
    <row r="419" spans="1:10" x14ac:dyDescent="0.35">
      <c r="A419" s="148">
        <v>8.8016666666666605</v>
      </c>
      <c r="B419" s="148">
        <v>37</v>
      </c>
      <c r="C419" s="148" t="s">
        <v>81</v>
      </c>
      <c r="D419" s="148">
        <v>17352</v>
      </c>
      <c r="E419" s="148" t="s">
        <v>200</v>
      </c>
      <c r="F419" s="148">
        <v>12.175000000000001</v>
      </c>
      <c r="G419" s="148">
        <v>450</v>
      </c>
      <c r="H419" s="148">
        <v>0.54800000000000004</v>
      </c>
      <c r="I419" s="148" t="s">
        <v>192</v>
      </c>
      <c r="J419" s="148" t="s">
        <v>75</v>
      </c>
    </row>
    <row r="420" spans="1:10" x14ac:dyDescent="0.35">
      <c r="A420" s="148">
        <v>8.8516666666666595</v>
      </c>
      <c r="B420" s="148">
        <v>37</v>
      </c>
      <c r="C420" s="148" t="s">
        <v>81</v>
      </c>
      <c r="D420" s="148">
        <v>18046</v>
      </c>
      <c r="E420" s="148" t="s">
        <v>200</v>
      </c>
      <c r="F420" s="148">
        <v>12.175000000000001</v>
      </c>
      <c r="G420" s="148">
        <v>450</v>
      </c>
      <c r="H420" s="148">
        <v>0.54800000000000004</v>
      </c>
      <c r="I420" s="148" t="s">
        <v>192</v>
      </c>
      <c r="J420" s="148" t="s">
        <v>75</v>
      </c>
    </row>
    <row r="421" spans="1:10" x14ac:dyDescent="0.35">
      <c r="A421" s="148">
        <v>8.9016666666666602</v>
      </c>
      <c r="B421" s="148">
        <v>37</v>
      </c>
      <c r="C421" s="148" t="s">
        <v>81</v>
      </c>
      <c r="D421" s="148">
        <v>16816</v>
      </c>
      <c r="E421" s="148" t="s">
        <v>200</v>
      </c>
      <c r="F421" s="148">
        <v>12.175000000000001</v>
      </c>
      <c r="G421" s="148">
        <v>450</v>
      </c>
      <c r="H421" s="148">
        <v>0.54800000000000004</v>
      </c>
      <c r="I421" s="148" t="s">
        <v>192</v>
      </c>
      <c r="J421" s="148" t="s">
        <v>75</v>
      </c>
    </row>
    <row r="422" spans="1:10" x14ac:dyDescent="0.35">
      <c r="A422" s="148">
        <v>8.9516666666666609</v>
      </c>
      <c r="B422" s="148">
        <v>37</v>
      </c>
      <c r="C422" s="148" t="s">
        <v>81</v>
      </c>
      <c r="D422" s="148">
        <v>16958</v>
      </c>
      <c r="E422" s="148" t="s">
        <v>200</v>
      </c>
      <c r="F422" s="148">
        <v>12.175000000000001</v>
      </c>
      <c r="G422" s="148">
        <v>450</v>
      </c>
      <c r="H422" s="148">
        <v>0.54800000000000004</v>
      </c>
      <c r="I422" s="148" t="s">
        <v>192</v>
      </c>
      <c r="J422" s="148" t="s">
        <v>75</v>
      </c>
    </row>
    <row r="423" spans="1:10" x14ac:dyDescent="0.35">
      <c r="A423" s="148">
        <v>9.0016666666666598</v>
      </c>
      <c r="B423" s="148">
        <v>37</v>
      </c>
      <c r="C423" s="148" t="s">
        <v>81</v>
      </c>
      <c r="D423" s="148">
        <v>17096</v>
      </c>
      <c r="E423" s="148" t="s">
        <v>200</v>
      </c>
      <c r="F423" s="148">
        <v>12.175000000000001</v>
      </c>
      <c r="G423" s="148">
        <v>450</v>
      </c>
      <c r="H423" s="148">
        <v>0.54800000000000004</v>
      </c>
      <c r="I423" s="148" t="s">
        <v>192</v>
      </c>
      <c r="J423" s="148" t="s">
        <v>75</v>
      </c>
    </row>
    <row r="424" spans="1:10" x14ac:dyDescent="0.35">
      <c r="A424" s="148">
        <v>9.0516666666666605</v>
      </c>
      <c r="B424" s="148">
        <v>37</v>
      </c>
      <c r="C424" s="148" t="s">
        <v>81</v>
      </c>
      <c r="D424" s="148">
        <v>16956</v>
      </c>
      <c r="E424" s="148" t="s">
        <v>200</v>
      </c>
      <c r="F424" s="148">
        <v>12.175000000000001</v>
      </c>
      <c r="G424" s="148">
        <v>450</v>
      </c>
      <c r="H424" s="148">
        <v>0.54800000000000004</v>
      </c>
      <c r="I424" s="148" t="s">
        <v>192</v>
      </c>
      <c r="J424" s="148" t="s">
        <v>75</v>
      </c>
    </row>
    <row r="425" spans="1:10" x14ac:dyDescent="0.35">
      <c r="A425" s="148">
        <v>9.1016666666666595</v>
      </c>
      <c r="B425" s="148">
        <v>37</v>
      </c>
      <c r="C425" s="148" t="s">
        <v>81</v>
      </c>
      <c r="D425" s="148">
        <v>17404</v>
      </c>
      <c r="E425" s="148" t="s">
        <v>200</v>
      </c>
      <c r="F425" s="148">
        <v>12.175000000000001</v>
      </c>
      <c r="G425" s="148">
        <v>450</v>
      </c>
      <c r="H425" s="148">
        <v>0.54800000000000004</v>
      </c>
      <c r="I425" s="148" t="s">
        <v>192</v>
      </c>
      <c r="J425" s="148" t="s">
        <v>75</v>
      </c>
    </row>
    <row r="426" spans="1:10" x14ac:dyDescent="0.35">
      <c r="A426" s="148">
        <v>9.1516666666666602</v>
      </c>
      <c r="B426" s="148">
        <v>37</v>
      </c>
      <c r="C426" s="148" t="s">
        <v>81</v>
      </c>
      <c r="D426" s="148">
        <v>17690</v>
      </c>
      <c r="E426" s="148" t="s">
        <v>200</v>
      </c>
      <c r="F426" s="148">
        <v>12.175000000000001</v>
      </c>
      <c r="G426" s="148">
        <v>450</v>
      </c>
      <c r="H426" s="148">
        <v>0.54800000000000004</v>
      </c>
      <c r="I426" s="148" t="s">
        <v>192</v>
      </c>
      <c r="J426" s="148" t="s">
        <v>75</v>
      </c>
    </row>
    <row r="427" spans="1:10" x14ac:dyDescent="0.35">
      <c r="A427" s="148">
        <v>9.2016666666666609</v>
      </c>
      <c r="B427" s="148">
        <v>37</v>
      </c>
      <c r="C427" s="148" t="s">
        <v>81</v>
      </c>
      <c r="D427" s="148">
        <v>17449</v>
      </c>
      <c r="E427" s="148" t="s">
        <v>200</v>
      </c>
      <c r="F427" s="148">
        <v>12.175000000000001</v>
      </c>
      <c r="G427" s="148">
        <v>450</v>
      </c>
      <c r="H427" s="148">
        <v>0.54800000000000004</v>
      </c>
      <c r="I427" s="148" t="s">
        <v>192</v>
      </c>
      <c r="J427" s="148" t="s">
        <v>75</v>
      </c>
    </row>
    <row r="428" spans="1:10" x14ac:dyDescent="0.35">
      <c r="A428" s="148">
        <v>9.2516666666666598</v>
      </c>
      <c r="B428" s="148">
        <v>37</v>
      </c>
      <c r="C428" s="148" t="s">
        <v>81</v>
      </c>
      <c r="D428" s="148">
        <v>17253</v>
      </c>
      <c r="E428" s="148" t="s">
        <v>200</v>
      </c>
      <c r="F428" s="148">
        <v>12.175000000000001</v>
      </c>
      <c r="G428" s="148">
        <v>450</v>
      </c>
      <c r="H428" s="148">
        <v>0.54800000000000004</v>
      </c>
      <c r="I428" s="148" t="s">
        <v>192</v>
      </c>
      <c r="J428" s="148" t="s">
        <v>75</v>
      </c>
    </row>
    <row r="429" spans="1:10" x14ac:dyDescent="0.35">
      <c r="A429" s="148">
        <v>9.3016666666666605</v>
      </c>
      <c r="B429" s="148">
        <v>37</v>
      </c>
      <c r="C429" s="148" t="s">
        <v>81</v>
      </c>
      <c r="D429" s="148">
        <v>17648</v>
      </c>
      <c r="E429" s="148" t="s">
        <v>200</v>
      </c>
      <c r="F429" s="148">
        <v>12.175000000000001</v>
      </c>
      <c r="G429" s="148">
        <v>450</v>
      </c>
      <c r="H429" s="148">
        <v>0.54800000000000004</v>
      </c>
      <c r="I429" s="148" t="s">
        <v>192</v>
      </c>
      <c r="J429" s="148" t="s">
        <v>75</v>
      </c>
    </row>
    <row r="430" spans="1:10" x14ac:dyDescent="0.35">
      <c r="A430" s="148">
        <v>9.3516666666666595</v>
      </c>
      <c r="B430" s="148">
        <v>37.1</v>
      </c>
      <c r="C430" s="148" t="s">
        <v>81</v>
      </c>
      <c r="D430" s="148">
        <v>18116</v>
      </c>
      <c r="E430" s="148" t="s">
        <v>200</v>
      </c>
      <c r="F430" s="148">
        <v>12.175000000000001</v>
      </c>
      <c r="G430" s="148">
        <v>450</v>
      </c>
      <c r="H430" s="148">
        <v>0.54800000000000004</v>
      </c>
      <c r="I430" s="148" t="s">
        <v>192</v>
      </c>
      <c r="J430" s="148" t="s">
        <v>75</v>
      </c>
    </row>
    <row r="431" spans="1:10" x14ac:dyDescent="0.35">
      <c r="A431" s="148">
        <v>9.4016666666666602</v>
      </c>
      <c r="B431" s="148">
        <v>37</v>
      </c>
      <c r="C431" s="148" t="s">
        <v>81</v>
      </c>
      <c r="D431" s="148">
        <v>17193</v>
      </c>
      <c r="E431" s="148" t="s">
        <v>200</v>
      </c>
      <c r="F431" s="148">
        <v>12.175000000000001</v>
      </c>
      <c r="G431" s="148">
        <v>450</v>
      </c>
      <c r="H431" s="148">
        <v>0.54800000000000004</v>
      </c>
      <c r="I431" s="148" t="s">
        <v>192</v>
      </c>
      <c r="J431" s="148" t="s">
        <v>75</v>
      </c>
    </row>
    <row r="432" spans="1:10" x14ac:dyDescent="0.35">
      <c r="A432" s="148">
        <v>9.4516666666666609</v>
      </c>
      <c r="B432" s="148">
        <v>37</v>
      </c>
      <c r="C432" s="148" t="s">
        <v>81</v>
      </c>
      <c r="D432" s="148">
        <v>17233</v>
      </c>
      <c r="E432" s="148" t="s">
        <v>200</v>
      </c>
      <c r="F432" s="148">
        <v>12.175000000000001</v>
      </c>
      <c r="G432" s="148">
        <v>450</v>
      </c>
      <c r="H432" s="148">
        <v>0.54800000000000004</v>
      </c>
      <c r="I432" s="148" t="s">
        <v>192</v>
      </c>
      <c r="J432" s="148" t="s">
        <v>75</v>
      </c>
    </row>
    <row r="433" spans="1:10" x14ac:dyDescent="0.35">
      <c r="A433" s="148">
        <v>9.5016666666666598</v>
      </c>
      <c r="B433" s="148">
        <v>37</v>
      </c>
      <c r="C433" s="148" t="s">
        <v>81</v>
      </c>
      <c r="D433" s="148">
        <v>18174</v>
      </c>
      <c r="E433" s="148" t="s">
        <v>200</v>
      </c>
      <c r="F433" s="148">
        <v>12.175000000000001</v>
      </c>
      <c r="G433" s="148">
        <v>450</v>
      </c>
      <c r="H433" s="148">
        <v>0.54800000000000004</v>
      </c>
      <c r="I433" s="148" t="s">
        <v>192</v>
      </c>
      <c r="J433" s="148" t="s">
        <v>75</v>
      </c>
    </row>
    <row r="434" spans="1:10" x14ac:dyDescent="0.35">
      <c r="A434" s="148">
        <v>9.5516666666666605</v>
      </c>
      <c r="B434" s="148">
        <v>37</v>
      </c>
      <c r="C434" s="148" t="s">
        <v>81</v>
      </c>
      <c r="D434" s="148">
        <v>16820</v>
      </c>
      <c r="E434" s="148" t="s">
        <v>200</v>
      </c>
      <c r="F434" s="148">
        <v>12.175000000000001</v>
      </c>
      <c r="G434" s="148">
        <v>450</v>
      </c>
      <c r="H434" s="148">
        <v>0.54800000000000004</v>
      </c>
      <c r="I434" s="148" t="s">
        <v>192</v>
      </c>
      <c r="J434" s="148" t="s">
        <v>75</v>
      </c>
    </row>
    <row r="435" spans="1:10" x14ac:dyDescent="0.35">
      <c r="A435" s="148">
        <v>9.6016666666666595</v>
      </c>
      <c r="B435" s="148">
        <v>37</v>
      </c>
      <c r="C435" s="148" t="s">
        <v>81</v>
      </c>
      <c r="D435" s="148">
        <v>16825</v>
      </c>
      <c r="E435" s="148" t="s">
        <v>200</v>
      </c>
      <c r="F435" s="148">
        <v>12.175000000000001</v>
      </c>
      <c r="G435" s="148">
        <v>450</v>
      </c>
      <c r="H435" s="148">
        <v>0.54800000000000004</v>
      </c>
      <c r="I435" s="148" t="s">
        <v>192</v>
      </c>
      <c r="J435" s="148" t="s">
        <v>75</v>
      </c>
    </row>
    <row r="436" spans="1:10" x14ac:dyDescent="0.35">
      <c r="A436" s="148">
        <v>9.6516666666666602</v>
      </c>
      <c r="B436" s="148">
        <v>37</v>
      </c>
      <c r="C436" s="148" t="s">
        <v>81</v>
      </c>
      <c r="D436" s="148">
        <v>16709</v>
      </c>
      <c r="E436" s="148" t="s">
        <v>200</v>
      </c>
      <c r="F436" s="148">
        <v>12.175000000000001</v>
      </c>
      <c r="G436" s="148">
        <v>450</v>
      </c>
      <c r="H436" s="148">
        <v>0.54800000000000004</v>
      </c>
      <c r="I436" s="148" t="s">
        <v>192</v>
      </c>
      <c r="J436" s="148" t="s">
        <v>75</v>
      </c>
    </row>
    <row r="437" spans="1:10" x14ac:dyDescent="0.35">
      <c r="A437" s="148">
        <v>9.7016666666666609</v>
      </c>
      <c r="B437" s="148">
        <v>37</v>
      </c>
      <c r="C437" s="148" t="s">
        <v>81</v>
      </c>
      <c r="D437" s="148">
        <v>17903</v>
      </c>
      <c r="E437" s="148" t="s">
        <v>200</v>
      </c>
      <c r="F437" s="148">
        <v>12.175000000000001</v>
      </c>
      <c r="G437" s="148">
        <v>450</v>
      </c>
      <c r="H437" s="148">
        <v>0.54800000000000004</v>
      </c>
      <c r="I437" s="148" t="s">
        <v>192</v>
      </c>
      <c r="J437" s="148" t="s">
        <v>75</v>
      </c>
    </row>
    <row r="438" spans="1:10" x14ac:dyDescent="0.35">
      <c r="A438" s="148">
        <v>9.7516666666666598</v>
      </c>
      <c r="B438" s="148">
        <v>37</v>
      </c>
      <c r="C438" s="148" t="s">
        <v>81</v>
      </c>
      <c r="D438" s="148">
        <v>18134</v>
      </c>
      <c r="E438" s="148" t="s">
        <v>200</v>
      </c>
      <c r="F438" s="148">
        <v>12.175000000000001</v>
      </c>
      <c r="G438" s="148">
        <v>450</v>
      </c>
      <c r="H438" s="148">
        <v>0.54800000000000004</v>
      </c>
      <c r="I438" s="148" t="s">
        <v>192</v>
      </c>
      <c r="J438" s="148" t="s">
        <v>75</v>
      </c>
    </row>
    <row r="439" spans="1:10" x14ac:dyDescent="0.35">
      <c r="A439" s="148">
        <v>9.8016666666666605</v>
      </c>
      <c r="B439" s="148">
        <v>37</v>
      </c>
      <c r="C439" s="148" t="s">
        <v>81</v>
      </c>
      <c r="D439" s="148">
        <v>18568</v>
      </c>
      <c r="E439" s="148" t="s">
        <v>200</v>
      </c>
      <c r="F439" s="148">
        <v>12.175000000000001</v>
      </c>
      <c r="G439" s="148">
        <v>450</v>
      </c>
      <c r="H439" s="148">
        <v>0.54800000000000004</v>
      </c>
      <c r="I439" s="148" t="s">
        <v>192</v>
      </c>
      <c r="J439" s="148" t="s">
        <v>75</v>
      </c>
    </row>
    <row r="440" spans="1:10" x14ac:dyDescent="0.35">
      <c r="A440" s="148">
        <v>9.8516666666666595</v>
      </c>
      <c r="B440" s="148">
        <v>37</v>
      </c>
      <c r="C440" s="148" t="s">
        <v>81</v>
      </c>
      <c r="D440" s="148">
        <v>18273</v>
      </c>
      <c r="E440" s="148" t="s">
        <v>200</v>
      </c>
      <c r="F440" s="148">
        <v>12.175000000000001</v>
      </c>
      <c r="G440" s="148">
        <v>450</v>
      </c>
      <c r="H440" s="148">
        <v>0.54800000000000004</v>
      </c>
      <c r="I440" s="148" t="s">
        <v>192</v>
      </c>
      <c r="J440" s="148" t="s">
        <v>75</v>
      </c>
    </row>
    <row r="441" spans="1:10" x14ac:dyDescent="0.35">
      <c r="A441" s="148">
        <v>9.9016666666666602</v>
      </c>
      <c r="B441" s="148">
        <v>37</v>
      </c>
      <c r="C441" s="148" t="s">
        <v>81</v>
      </c>
      <c r="D441" s="148">
        <v>17397</v>
      </c>
      <c r="E441" s="148" t="s">
        <v>200</v>
      </c>
      <c r="F441" s="148">
        <v>12.175000000000001</v>
      </c>
      <c r="G441" s="148">
        <v>450</v>
      </c>
      <c r="H441" s="148">
        <v>0.54800000000000004</v>
      </c>
      <c r="I441" s="148" t="s">
        <v>192</v>
      </c>
      <c r="J441" s="148" t="s">
        <v>75</v>
      </c>
    </row>
    <row r="442" spans="1:10" x14ac:dyDescent="0.35">
      <c r="A442" s="148">
        <v>9.9516666666666609</v>
      </c>
      <c r="B442" s="148">
        <v>37</v>
      </c>
      <c r="C442" s="148" t="s">
        <v>81</v>
      </c>
      <c r="D442" s="148">
        <v>17611</v>
      </c>
      <c r="E442" s="148" t="s">
        <v>200</v>
      </c>
      <c r="F442" s="148">
        <v>12.175000000000001</v>
      </c>
      <c r="G442" s="148">
        <v>450</v>
      </c>
      <c r="H442" s="148">
        <v>0.54800000000000004</v>
      </c>
      <c r="I442" s="148" t="s">
        <v>192</v>
      </c>
      <c r="J442" s="148" t="s">
        <v>75</v>
      </c>
    </row>
    <row r="443" spans="1:10" x14ac:dyDescent="0.35">
      <c r="A443" s="148">
        <v>10.001666666666599</v>
      </c>
      <c r="B443" s="148">
        <v>37</v>
      </c>
      <c r="C443" s="148" t="s">
        <v>81</v>
      </c>
      <c r="D443" s="148">
        <v>18344</v>
      </c>
      <c r="E443" s="148" t="s">
        <v>200</v>
      </c>
      <c r="F443" s="148">
        <v>12.175000000000001</v>
      </c>
      <c r="G443" s="148">
        <v>450</v>
      </c>
      <c r="H443" s="148">
        <v>0.54800000000000004</v>
      </c>
      <c r="I443" s="148" t="s">
        <v>192</v>
      </c>
      <c r="J443" s="148" t="s">
        <v>75</v>
      </c>
    </row>
    <row r="444" spans="1:10" x14ac:dyDescent="0.35">
      <c r="A444" s="148">
        <v>10.0516666666666</v>
      </c>
      <c r="B444" s="148">
        <v>37</v>
      </c>
      <c r="C444" s="148" t="s">
        <v>81</v>
      </c>
      <c r="D444" s="148">
        <v>17684</v>
      </c>
      <c r="E444" s="148" t="s">
        <v>200</v>
      </c>
      <c r="F444" s="148">
        <v>12.175000000000001</v>
      </c>
      <c r="G444" s="148">
        <v>450</v>
      </c>
      <c r="H444" s="148">
        <v>0.54800000000000004</v>
      </c>
      <c r="I444" s="148" t="s">
        <v>192</v>
      </c>
      <c r="J444" s="148" t="s">
        <v>75</v>
      </c>
    </row>
    <row r="445" spans="1:10" x14ac:dyDescent="0.35">
      <c r="A445" s="148">
        <v>10.101666666666601</v>
      </c>
      <c r="B445" s="148">
        <v>37</v>
      </c>
      <c r="C445" s="148" t="s">
        <v>81</v>
      </c>
      <c r="D445" s="148">
        <v>16545</v>
      </c>
      <c r="E445" s="148" t="s">
        <v>200</v>
      </c>
      <c r="F445" s="148">
        <v>12.175000000000001</v>
      </c>
      <c r="G445" s="148">
        <v>450</v>
      </c>
      <c r="H445" s="148">
        <v>0.54800000000000004</v>
      </c>
      <c r="I445" s="148" t="s">
        <v>192</v>
      </c>
      <c r="J445" s="148" t="s">
        <v>75</v>
      </c>
    </row>
    <row r="446" spans="1:10" x14ac:dyDescent="0.35">
      <c r="A446" s="148">
        <v>10.1516666666666</v>
      </c>
      <c r="B446" s="148">
        <v>37</v>
      </c>
      <c r="C446" s="148" t="s">
        <v>81</v>
      </c>
      <c r="D446" s="148">
        <v>18015</v>
      </c>
      <c r="E446" s="148" t="s">
        <v>200</v>
      </c>
      <c r="F446" s="148">
        <v>12.175000000000001</v>
      </c>
      <c r="G446" s="148">
        <v>450</v>
      </c>
      <c r="H446" s="148">
        <v>0.54800000000000004</v>
      </c>
      <c r="I446" s="148" t="s">
        <v>192</v>
      </c>
      <c r="J446" s="148" t="s">
        <v>75</v>
      </c>
    </row>
    <row r="447" spans="1:10" x14ac:dyDescent="0.35">
      <c r="A447" s="148">
        <v>10.2016666666666</v>
      </c>
      <c r="B447" s="148">
        <v>37.1</v>
      </c>
      <c r="C447" s="148" t="s">
        <v>81</v>
      </c>
      <c r="D447" s="148">
        <v>17206</v>
      </c>
      <c r="E447" s="148" t="s">
        <v>200</v>
      </c>
      <c r="F447" s="148">
        <v>12.175000000000001</v>
      </c>
      <c r="G447" s="148">
        <v>450</v>
      </c>
      <c r="H447" s="148">
        <v>0.54800000000000004</v>
      </c>
      <c r="I447" s="148" t="s">
        <v>192</v>
      </c>
      <c r="J447" s="148" t="s">
        <v>75</v>
      </c>
    </row>
    <row r="448" spans="1:10" x14ac:dyDescent="0.35">
      <c r="A448" s="148">
        <v>10.251666666666599</v>
      </c>
      <c r="B448" s="148">
        <v>37</v>
      </c>
      <c r="C448" s="148" t="s">
        <v>81</v>
      </c>
      <c r="D448" s="148">
        <v>18188</v>
      </c>
      <c r="E448" s="148" t="s">
        <v>200</v>
      </c>
      <c r="F448" s="148">
        <v>12.175000000000001</v>
      </c>
      <c r="G448" s="148">
        <v>450</v>
      </c>
      <c r="H448" s="148">
        <v>0.54800000000000004</v>
      </c>
      <c r="I448" s="148" t="s">
        <v>192</v>
      </c>
      <c r="J448" s="148" t="s">
        <v>75</v>
      </c>
    </row>
    <row r="449" spans="1:10" x14ac:dyDescent="0.35">
      <c r="A449" s="148">
        <v>10.3016666666666</v>
      </c>
      <c r="B449" s="148">
        <v>37</v>
      </c>
      <c r="C449" s="148" t="s">
        <v>81</v>
      </c>
      <c r="D449" s="148">
        <v>18790</v>
      </c>
      <c r="E449" s="148" t="s">
        <v>200</v>
      </c>
      <c r="F449" s="148">
        <v>12.175000000000001</v>
      </c>
      <c r="G449" s="148">
        <v>450</v>
      </c>
      <c r="H449" s="148">
        <v>0.54800000000000004</v>
      </c>
      <c r="I449" s="148" t="s">
        <v>192</v>
      </c>
      <c r="J449" s="148" t="s">
        <v>75</v>
      </c>
    </row>
    <row r="450" spans="1:10" x14ac:dyDescent="0.35">
      <c r="A450" s="148">
        <v>10.351666666666601</v>
      </c>
      <c r="B450" s="148">
        <v>37</v>
      </c>
      <c r="C450" s="148" t="s">
        <v>81</v>
      </c>
      <c r="D450" s="148">
        <v>17778</v>
      </c>
      <c r="E450" s="148" t="s">
        <v>200</v>
      </c>
      <c r="F450" s="148">
        <v>12.175000000000001</v>
      </c>
      <c r="G450" s="148">
        <v>450</v>
      </c>
      <c r="H450" s="148">
        <v>0.54800000000000004</v>
      </c>
      <c r="I450" s="148" t="s">
        <v>192</v>
      </c>
      <c r="J450" s="148" t="s">
        <v>75</v>
      </c>
    </row>
    <row r="451" spans="1:10" x14ac:dyDescent="0.35">
      <c r="A451" s="148">
        <v>10.4016666666666</v>
      </c>
      <c r="B451" s="148">
        <v>37</v>
      </c>
      <c r="C451" s="148" t="s">
        <v>81</v>
      </c>
      <c r="D451" s="148">
        <v>18143</v>
      </c>
      <c r="E451" s="148" t="s">
        <v>200</v>
      </c>
      <c r="F451" s="148">
        <v>12.175000000000001</v>
      </c>
      <c r="G451" s="148">
        <v>450</v>
      </c>
      <c r="H451" s="148">
        <v>0.54800000000000004</v>
      </c>
      <c r="I451" s="148" t="s">
        <v>192</v>
      </c>
      <c r="J451" s="148" t="s">
        <v>75</v>
      </c>
    </row>
    <row r="452" spans="1:10" x14ac:dyDescent="0.35">
      <c r="A452" s="148">
        <v>10.4516666666666</v>
      </c>
      <c r="B452" s="148">
        <v>37</v>
      </c>
      <c r="C452" s="148" t="s">
        <v>81</v>
      </c>
      <c r="D452" s="148">
        <v>17507</v>
      </c>
      <c r="E452" s="148" t="s">
        <v>200</v>
      </c>
      <c r="F452" s="148">
        <v>12.175000000000001</v>
      </c>
      <c r="G452" s="148">
        <v>450</v>
      </c>
      <c r="H452" s="148">
        <v>0.54800000000000004</v>
      </c>
      <c r="I452" s="148" t="s">
        <v>192</v>
      </c>
      <c r="J452" s="148" t="s">
        <v>75</v>
      </c>
    </row>
    <row r="453" spans="1:10" x14ac:dyDescent="0.35">
      <c r="A453" s="148">
        <v>10.501666666666599</v>
      </c>
      <c r="B453" s="148">
        <v>37</v>
      </c>
      <c r="C453" s="148" t="s">
        <v>81</v>
      </c>
      <c r="D453" s="148">
        <v>16214</v>
      </c>
      <c r="E453" s="148" t="s">
        <v>200</v>
      </c>
      <c r="F453" s="148">
        <v>12.175000000000001</v>
      </c>
      <c r="G453" s="148">
        <v>450</v>
      </c>
      <c r="H453" s="148">
        <v>0.54800000000000004</v>
      </c>
      <c r="I453" s="148" t="s">
        <v>192</v>
      </c>
      <c r="J453" s="148" t="s">
        <v>75</v>
      </c>
    </row>
    <row r="454" spans="1:10" x14ac:dyDescent="0.35">
      <c r="A454" s="148">
        <v>10.5516666666666</v>
      </c>
      <c r="B454" s="148">
        <v>37</v>
      </c>
      <c r="C454" s="148" t="s">
        <v>81</v>
      </c>
      <c r="D454" s="148">
        <v>17350</v>
      </c>
      <c r="E454" s="148" t="s">
        <v>200</v>
      </c>
      <c r="F454" s="148">
        <v>12.175000000000001</v>
      </c>
      <c r="G454" s="148">
        <v>450</v>
      </c>
      <c r="H454" s="148">
        <v>0.54800000000000004</v>
      </c>
      <c r="I454" s="148" t="s">
        <v>192</v>
      </c>
      <c r="J454" s="148" t="s">
        <v>75</v>
      </c>
    </row>
    <row r="455" spans="1:10" x14ac:dyDescent="0.35">
      <c r="A455" s="148">
        <v>10.601666666666601</v>
      </c>
      <c r="B455" s="148">
        <v>37</v>
      </c>
      <c r="C455" s="148" t="s">
        <v>81</v>
      </c>
      <c r="D455" s="148">
        <v>17096</v>
      </c>
      <c r="E455" s="148" t="s">
        <v>200</v>
      </c>
      <c r="F455" s="148">
        <v>12.175000000000001</v>
      </c>
      <c r="G455" s="148">
        <v>450</v>
      </c>
      <c r="H455" s="148">
        <v>0.54800000000000004</v>
      </c>
      <c r="I455" s="148" t="s">
        <v>192</v>
      </c>
      <c r="J455" s="148" t="s">
        <v>75</v>
      </c>
    </row>
    <row r="456" spans="1:10" x14ac:dyDescent="0.35">
      <c r="A456" s="148">
        <v>10.6516666666666</v>
      </c>
      <c r="B456" s="148">
        <v>37</v>
      </c>
      <c r="C456" s="148" t="s">
        <v>81</v>
      </c>
      <c r="D456" s="148">
        <v>17345</v>
      </c>
      <c r="E456" s="148" t="s">
        <v>200</v>
      </c>
      <c r="F456" s="148">
        <v>12.175000000000001</v>
      </c>
      <c r="G456" s="148">
        <v>450</v>
      </c>
      <c r="H456" s="148">
        <v>0.54800000000000004</v>
      </c>
      <c r="I456" s="148" t="s">
        <v>192</v>
      </c>
      <c r="J456" s="148" t="s">
        <v>75</v>
      </c>
    </row>
    <row r="457" spans="1:10" x14ac:dyDescent="0.35">
      <c r="A457" s="148">
        <v>10.7016666666666</v>
      </c>
      <c r="B457" s="148">
        <v>37</v>
      </c>
      <c r="C457" s="148" t="s">
        <v>81</v>
      </c>
      <c r="D457" s="148">
        <v>16868</v>
      </c>
      <c r="E457" s="148" t="s">
        <v>200</v>
      </c>
      <c r="F457" s="148">
        <v>12.175000000000001</v>
      </c>
      <c r="G457" s="148">
        <v>450</v>
      </c>
      <c r="H457" s="148">
        <v>0.54800000000000004</v>
      </c>
      <c r="I457" s="148" t="s">
        <v>192</v>
      </c>
      <c r="J457" s="148" t="s">
        <v>75</v>
      </c>
    </row>
    <row r="458" spans="1:10" x14ac:dyDescent="0.35">
      <c r="A458" s="148">
        <v>10.751666666666599</v>
      </c>
      <c r="B458" s="148">
        <v>37</v>
      </c>
      <c r="C458" s="148" t="s">
        <v>81</v>
      </c>
      <c r="D458" s="148">
        <v>18437</v>
      </c>
      <c r="E458" s="148" t="s">
        <v>200</v>
      </c>
      <c r="F458" s="148">
        <v>12.175000000000001</v>
      </c>
      <c r="G458" s="148">
        <v>450</v>
      </c>
      <c r="H458" s="148">
        <v>0.54800000000000004</v>
      </c>
      <c r="I458" s="148" t="s">
        <v>192</v>
      </c>
      <c r="J458" s="148" t="s">
        <v>75</v>
      </c>
    </row>
    <row r="459" spans="1:10" x14ac:dyDescent="0.35">
      <c r="A459" s="148">
        <v>10.8016666666666</v>
      </c>
      <c r="B459" s="148">
        <v>37</v>
      </c>
      <c r="C459" s="148" t="s">
        <v>81</v>
      </c>
      <c r="D459" s="148">
        <v>17861</v>
      </c>
      <c r="E459" s="148" t="s">
        <v>200</v>
      </c>
      <c r="F459" s="148">
        <v>12.175000000000001</v>
      </c>
      <c r="G459" s="148">
        <v>450</v>
      </c>
      <c r="H459" s="148">
        <v>0.54800000000000004</v>
      </c>
      <c r="I459" s="148" t="s">
        <v>192</v>
      </c>
      <c r="J459" s="148" t="s">
        <v>75</v>
      </c>
    </row>
    <row r="460" spans="1:10" x14ac:dyDescent="0.35">
      <c r="A460" s="148">
        <v>10.851666666666601</v>
      </c>
      <c r="B460" s="148">
        <v>37</v>
      </c>
      <c r="C460" s="148" t="s">
        <v>81</v>
      </c>
      <c r="D460" s="148">
        <v>17392</v>
      </c>
      <c r="E460" s="148" t="s">
        <v>200</v>
      </c>
      <c r="F460" s="148">
        <v>12.175000000000001</v>
      </c>
      <c r="G460" s="148">
        <v>450</v>
      </c>
      <c r="H460" s="148">
        <v>0.54800000000000004</v>
      </c>
      <c r="I460" s="148" t="s">
        <v>192</v>
      </c>
      <c r="J460" s="148" t="s">
        <v>75</v>
      </c>
    </row>
    <row r="461" spans="1:10" x14ac:dyDescent="0.35">
      <c r="A461" s="148">
        <v>10.9016666666666</v>
      </c>
      <c r="B461" s="148">
        <v>37</v>
      </c>
      <c r="C461" s="148" t="s">
        <v>81</v>
      </c>
      <c r="D461" s="148">
        <v>17835</v>
      </c>
      <c r="E461" s="148" t="s">
        <v>200</v>
      </c>
      <c r="F461" s="148">
        <v>12.175000000000001</v>
      </c>
      <c r="G461" s="148">
        <v>450</v>
      </c>
      <c r="H461" s="148">
        <v>0.54800000000000004</v>
      </c>
      <c r="I461" s="148" t="s">
        <v>192</v>
      </c>
      <c r="J461" s="148" t="s">
        <v>75</v>
      </c>
    </row>
    <row r="462" spans="1:10" x14ac:dyDescent="0.35">
      <c r="A462" s="148">
        <v>10.9516666666666</v>
      </c>
      <c r="B462" s="148">
        <v>37</v>
      </c>
      <c r="C462" s="148" t="s">
        <v>81</v>
      </c>
      <c r="D462" s="148">
        <v>16638</v>
      </c>
      <c r="E462" s="148" t="s">
        <v>200</v>
      </c>
      <c r="F462" s="148">
        <v>12.175000000000001</v>
      </c>
      <c r="G462" s="148">
        <v>450</v>
      </c>
      <c r="H462" s="148">
        <v>0.54800000000000004</v>
      </c>
      <c r="I462" s="148" t="s">
        <v>192</v>
      </c>
      <c r="J462" s="148" t="s">
        <v>75</v>
      </c>
    </row>
    <row r="463" spans="1:10" x14ac:dyDescent="0.35">
      <c r="A463" s="148">
        <v>11.001666666666599</v>
      </c>
      <c r="B463" s="148">
        <v>37</v>
      </c>
      <c r="C463" s="148" t="s">
        <v>81</v>
      </c>
      <c r="D463" s="148">
        <v>18361</v>
      </c>
      <c r="E463" s="148" t="s">
        <v>200</v>
      </c>
      <c r="F463" s="148">
        <v>12.175000000000001</v>
      </c>
      <c r="G463" s="148">
        <v>450</v>
      </c>
      <c r="H463" s="148">
        <v>0.54800000000000004</v>
      </c>
      <c r="I463" s="148" t="s">
        <v>192</v>
      </c>
      <c r="J463" s="148" t="s">
        <v>75</v>
      </c>
    </row>
    <row r="464" spans="1:10" x14ac:dyDescent="0.35">
      <c r="A464" s="148">
        <v>11.0516666666666</v>
      </c>
      <c r="B464" s="148">
        <v>37</v>
      </c>
      <c r="C464" s="148" t="s">
        <v>81</v>
      </c>
      <c r="D464" s="148">
        <v>18493</v>
      </c>
      <c r="E464" s="148" t="s">
        <v>200</v>
      </c>
      <c r="F464" s="148">
        <v>12.175000000000001</v>
      </c>
      <c r="G464" s="148">
        <v>450</v>
      </c>
      <c r="H464" s="148">
        <v>0.54800000000000004</v>
      </c>
      <c r="I464" s="148" t="s">
        <v>192</v>
      </c>
      <c r="J464" s="148" t="s">
        <v>75</v>
      </c>
    </row>
    <row r="465" spans="1:10" x14ac:dyDescent="0.35">
      <c r="A465" s="148">
        <v>11.101666666666601</v>
      </c>
      <c r="B465" s="148">
        <v>37</v>
      </c>
      <c r="C465" s="148" t="s">
        <v>81</v>
      </c>
      <c r="D465" s="148">
        <v>17495</v>
      </c>
      <c r="E465" s="148" t="s">
        <v>200</v>
      </c>
      <c r="F465" s="148">
        <v>12.175000000000001</v>
      </c>
      <c r="G465" s="148">
        <v>450</v>
      </c>
      <c r="H465" s="148">
        <v>0.54800000000000004</v>
      </c>
      <c r="I465" s="148" t="s">
        <v>192</v>
      </c>
      <c r="J465" s="148" t="s">
        <v>75</v>
      </c>
    </row>
    <row r="466" spans="1:10" x14ac:dyDescent="0.35">
      <c r="A466" s="148">
        <v>11.1516666666666</v>
      </c>
      <c r="B466" s="148">
        <v>37</v>
      </c>
      <c r="C466" s="148" t="s">
        <v>81</v>
      </c>
      <c r="D466" s="148">
        <v>17583</v>
      </c>
      <c r="E466" s="148" t="s">
        <v>200</v>
      </c>
      <c r="F466" s="148">
        <v>12.175000000000001</v>
      </c>
      <c r="G466" s="148">
        <v>450</v>
      </c>
      <c r="H466" s="148">
        <v>0.54800000000000004</v>
      </c>
      <c r="I466" s="148" t="s">
        <v>192</v>
      </c>
      <c r="J466" s="148" t="s">
        <v>75</v>
      </c>
    </row>
    <row r="467" spans="1:10" x14ac:dyDescent="0.35">
      <c r="A467" s="148">
        <v>11.2016666666666</v>
      </c>
      <c r="B467" s="148">
        <v>37</v>
      </c>
      <c r="C467" s="148" t="s">
        <v>81</v>
      </c>
      <c r="D467" s="148">
        <v>17860</v>
      </c>
      <c r="E467" s="148" t="s">
        <v>200</v>
      </c>
      <c r="F467" s="148">
        <v>12.175000000000001</v>
      </c>
      <c r="G467" s="148">
        <v>450</v>
      </c>
      <c r="H467" s="148">
        <v>0.54800000000000004</v>
      </c>
      <c r="I467" s="148" t="s">
        <v>192</v>
      </c>
      <c r="J467" s="148" t="s">
        <v>75</v>
      </c>
    </row>
    <row r="468" spans="1:10" x14ac:dyDescent="0.35">
      <c r="A468" s="148">
        <v>11.251666666666599</v>
      </c>
      <c r="B468" s="148">
        <v>37</v>
      </c>
      <c r="C468" s="148" t="s">
        <v>81</v>
      </c>
      <c r="D468" s="148">
        <v>18000</v>
      </c>
      <c r="E468" s="148" t="s">
        <v>200</v>
      </c>
      <c r="F468" s="148">
        <v>12.175000000000001</v>
      </c>
      <c r="G468" s="148">
        <v>450</v>
      </c>
      <c r="H468" s="148">
        <v>0.54800000000000004</v>
      </c>
      <c r="I468" s="148" t="s">
        <v>192</v>
      </c>
      <c r="J468" s="148" t="s">
        <v>75</v>
      </c>
    </row>
    <row r="469" spans="1:10" x14ac:dyDescent="0.35">
      <c r="A469" s="148">
        <v>11.3016666666666</v>
      </c>
      <c r="B469" s="148">
        <v>37</v>
      </c>
      <c r="C469" s="148" t="s">
        <v>81</v>
      </c>
      <c r="D469" s="148">
        <v>17895</v>
      </c>
      <c r="E469" s="148" t="s">
        <v>200</v>
      </c>
      <c r="F469" s="148">
        <v>12.175000000000001</v>
      </c>
      <c r="G469" s="148">
        <v>450</v>
      </c>
      <c r="H469" s="148">
        <v>0.54800000000000004</v>
      </c>
      <c r="I469" s="148" t="s">
        <v>192</v>
      </c>
      <c r="J469" s="148" t="s">
        <v>75</v>
      </c>
    </row>
    <row r="470" spans="1:10" x14ac:dyDescent="0.35">
      <c r="A470" s="148">
        <v>11.351666666666601</v>
      </c>
      <c r="B470" s="148">
        <v>37</v>
      </c>
      <c r="C470" s="148" t="s">
        <v>81</v>
      </c>
      <c r="D470" s="148">
        <v>17052</v>
      </c>
      <c r="E470" s="148" t="s">
        <v>200</v>
      </c>
      <c r="F470" s="148">
        <v>12.175000000000001</v>
      </c>
      <c r="G470" s="148">
        <v>450</v>
      </c>
      <c r="H470" s="148">
        <v>0.54800000000000004</v>
      </c>
      <c r="I470" s="148" t="s">
        <v>192</v>
      </c>
      <c r="J470" s="148" t="s">
        <v>75</v>
      </c>
    </row>
    <row r="471" spans="1:10" x14ac:dyDescent="0.35">
      <c r="A471" s="148">
        <v>11.4016666666666</v>
      </c>
      <c r="B471" s="148">
        <v>37</v>
      </c>
      <c r="C471" s="148" t="s">
        <v>81</v>
      </c>
      <c r="D471" s="148">
        <v>18700</v>
      </c>
      <c r="E471" s="148" t="s">
        <v>200</v>
      </c>
      <c r="F471" s="148">
        <v>12.175000000000001</v>
      </c>
      <c r="G471" s="148">
        <v>450</v>
      </c>
      <c r="H471" s="148">
        <v>0.54800000000000004</v>
      </c>
      <c r="I471" s="148" t="s">
        <v>192</v>
      </c>
      <c r="J471" s="148" t="s">
        <v>75</v>
      </c>
    </row>
    <row r="472" spans="1:10" x14ac:dyDescent="0.35">
      <c r="A472" s="148">
        <v>11.4516666666666</v>
      </c>
      <c r="B472" s="148">
        <v>37</v>
      </c>
      <c r="C472" s="148" t="s">
        <v>81</v>
      </c>
      <c r="D472" s="148">
        <v>18729</v>
      </c>
      <c r="E472" s="148" t="s">
        <v>200</v>
      </c>
      <c r="F472" s="148">
        <v>12.175000000000001</v>
      </c>
      <c r="G472" s="148">
        <v>450</v>
      </c>
      <c r="H472" s="148">
        <v>0.54800000000000004</v>
      </c>
      <c r="I472" s="148" t="s">
        <v>192</v>
      </c>
      <c r="J472" s="148" t="s">
        <v>75</v>
      </c>
    </row>
    <row r="473" spans="1:10" x14ac:dyDescent="0.35">
      <c r="A473" s="148">
        <v>11.501666666666599</v>
      </c>
      <c r="B473" s="148">
        <v>37</v>
      </c>
      <c r="C473" s="148" t="s">
        <v>81</v>
      </c>
      <c r="D473" s="148">
        <v>18213</v>
      </c>
      <c r="E473" s="148" t="s">
        <v>200</v>
      </c>
      <c r="F473" s="148">
        <v>12.175000000000001</v>
      </c>
      <c r="G473" s="148">
        <v>450</v>
      </c>
      <c r="H473" s="148">
        <v>0.54800000000000004</v>
      </c>
      <c r="I473" s="148" t="s">
        <v>192</v>
      </c>
      <c r="J473" s="148" t="s">
        <v>75</v>
      </c>
    </row>
    <row r="474" spans="1:10" x14ac:dyDescent="0.35">
      <c r="A474" s="148">
        <v>11.5516666666666</v>
      </c>
      <c r="B474" s="148">
        <v>37</v>
      </c>
      <c r="C474" s="148" t="s">
        <v>81</v>
      </c>
      <c r="D474" s="148">
        <v>17861</v>
      </c>
      <c r="E474" s="148" t="s">
        <v>200</v>
      </c>
      <c r="F474" s="148">
        <v>12.175000000000001</v>
      </c>
      <c r="G474" s="148">
        <v>450</v>
      </c>
      <c r="H474" s="148">
        <v>0.54800000000000004</v>
      </c>
      <c r="I474" s="148" t="s">
        <v>192</v>
      </c>
      <c r="J474" s="148" t="s">
        <v>75</v>
      </c>
    </row>
    <row r="475" spans="1:10" x14ac:dyDescent="0.35">
      <c r="A475" s="148">
        <v>11.601666666666601</v>
      </c>
      <c r="B475" s="148">
        <v>37</v>
      </c>
      <c r="C475" s="148" t="s">
        <v>81</v>
      </c>
      <c r="D475" s="148">
        <v>18737</v>
      </c>
      <c r="E475" s="148" t="s">
        <v>200</v>
      </c>
      <c r="F475" s="148">
        <v>12.175000000000001</v>
      </c>
      <c r="G475" s="148">
        <v>450</v>
      </c>
      <c r="H475" s="148">
        <v>0.54800000000000004</v>
      </c>
      <c r="I475" s="148" t="s">
        <v>192</v>
      </c>
      <c r="J475" s="148" t="s">
        <v>75</v>
      </c>
    </row>
    <row r="476" spans="1:10" x14ac:dyDescent="0.35">
      <c r="A476" s="148">
        <v>11.6516666666666</v>
      </c>
      <c r="B476" s="148">
        <v>37</v>
      </c>
      <c r="C476" s="148" t="s">
        <v>81</v>
      </c>
      <c r="D476" s="148">
        <v>17571</v>
      </c>
      <c r="E476" s="148" t="s">
        <v>200</v>
      </c>
      <c r="F476" s="148">
        <v>12.175000000000001</v>
      </c>
      <c r="G476" s="148">
        <v>450</v>
      </c>
      <c r="H476" s="148">
        <v>0.54800000000000004</v>
      </c>
      <c r="I476" s="148" t="s">
        <v>192</v>
      </c>
      <c r="J476" s="148" t="s">
        <v>75</v>
      </c>
    </row>
    <row r="477" spans="1:10" x14ac:dyDescent="0.35">
      <c r="A477" s="148">
        <v>11.7016666666666</v>
      </c>
      <c r="B477" s="148">
        <v>37</v>
      </c>
      <c r="C477" s="148" t="s">
        <v>81</v>
      </c>
      <c r="D477" s="148">
        <v>17731</v>
      </c>
      <c r="E477" s="148" t="s">
        <v>200</v>
      </c>
      <c r="F477" s="148">
        <v>12.175000000000001</v>
      </c>
      <c r="G477" s="148">
        <v>450</v>
      </c>
      <c r="H477" s="148">
        <v>0.54800000000000004</v>
      </c>
      <c r="I477" s="148" t="s">
        <v>192</v>
      </c>
      <c r="J477" s="148" t="s">
        <v>75</v>
      </c>
    </row>
    <row r="478" spans="1:10" x14ac:dyDescent="0.35">
      <c r="A478" s="148">
        <v>11.751666666666599</v>
      </c>
      <c r="B478" s="148">
        <v>37</v>
      </c>
      <c r="C478" s="148" t="s">
        <v>81</v>
      </c>
      <c r="D478" s="148">
        <v>18120</v>
      </c>
      <c r="E478" s="148" t="s">
        <v>200</v>
      </c>
      <c r="F478" s="148">
        <v>12.175000000000001</v>
      </c>
      <c r="G478" s="148">
        <v>450</v>
      </c>
      <c r="H478" s="148">
        <v>0.54800000000000004</v>
      </c>
      <c r="I478" s="148" t="s">
        <v>192</v>
      </c>
      <c r="J478" s="148" t="s">
        <v>75</v>
      </c>
    </row>
    <row r="479" spans="1:10" x14ac:dyDescent="0.35">
      <c r="A479" s="148">
        <v>11.8016666666666</v>
      </c>
      <c r="B479" s="148">
        <v>37</v>
      </c>
      <c r="C479" s="148" t="s">
        <v>81</v>
      </c>
      <c r="D479" s="148">
        <v>18049</v>
      </c>
      <c r="E479" s="148" t="s">
        <v>200</v>
      </c>
      <c r="F479" s="148">
        <v>12.175000000000001</v>
      </c>
      <c r="G479" s="148">
        <v>450</v>
      </c>
      <c r="H479" s="148">
        <v>0.54800000000000004</v>
      </c>
      <c r="I479" s="148" t="s">
        <v>192</v>
      </c>
      <c r="J479" s="148" t="s">
        <v>75</v>
      </c>
    </row>
    <row r="480" spans="1:10" x14ac:dyDescent="0.35">
      <c r="A480" s="148">
        <v>11.851666666666601</v>
      </c>
      <c r="B480" s="148">
        <v>37</v>
      </c>
      <c r="C480" s="148" t="s">
        <v>81</v>
      </c>
      <c r="D480" s="148">
        <v>18035</v>
      </c>
      <c r="E480" s="148" t="s">
        <v>200</v>
      </c>
      <c r="F480" s="148">
        <v>12.175000000000001</v>
      </c>
      <c r="G480" s="148">
        <v>450</v>
      </c>
      <c r="H480" s="148">
        <v>0.54800000000000004</v>
      </c>
      <c r="I480" s="148" t="s">
        <v>192</v>
      </c>
      <c r="J480" s="148" t="s">
        <v>75</v>
      </c>
    </row>
    <row r="481" spans="1:10" x14ac:dyDescent="0.35">
      <c r="A481" s="148">
        <v>11.9016666666666</v>
      </c>
      <c r="B481" s="148">
        <v>37</v>
      </c>
      <c r="C481" s="148" t="s">
        <v>81</v>
      </c>
      <c r="D481" s="148">
        <v>17689</v>
      </c>
      <c r="E481" s="148" t="s">
        <v>200</v>
      </c>
      <c r="F481" s="148">
        <v>12.175000000000001</v>
      </c>
      <c r="G481" s="148">
        <v>450</v>
      </c>
      <c r="H481" s="148">
        <v>0.54800000000000004</v>
      </c>
      <c r="I481" s="148" t="s">
        <v>192</v>
      </c>
      <c r="J481" s="148" t="s">
        <v>75</v>
      </c>
    </row>
    <row r="482" spans="1:10" x14ac:dyDescent="0.35">
      <c r="A482" s="148">
        <v>11.9516666666666</v>
      </c>
      <c r="B482" s="148">
        <v>37</v>
      </c>
      <c r="C482" s="148" t="s">
        <v>81</v>
      </c>
      <c r="D482" s="148">
        <v>17977</v>
      </c>
      <c r="E482" s="148" t="s">
        <v>200</v>
      </c>
      <c r="F482" s="148">
        <v>12.175000000000001</v>
      </c>
      <c r="G482" s="148">
        <v>450</v>
      </c>
      <c r="H482" s="148">
        <v>0.54800000000000004</v>
      </c>
      <c r="I482" s="148" t="s">
        <v>192</v>
      </c>
      <c r="J482" s="148" t="s">
        <v>75</v>
      </c>
    </row>
    <row r="483" spans="1:10" x14ac:dyDescent="0.35">
      <c r="A483" s="148">
        <v>12.001666666666599</v>
      </c>
      <c r="B483" s="148">
        <v>37</v>
      </c>
      <c r="C483" s="148" t="s">
        <v>81</v>
      </c>
      <c r="D483" s="148">
        <v>18194</v>
      </c>
      <c r="E483" s="148" t="s">
        <v>200</v>
      </c>
      <c r="F483" s="148">
        <v>12.175000000000001</v>
      </c>
      <c r="G483" s="148">
        <v>450</v>
      </c>
      <c r="H483" s="148">
        <v>0.54800000000000004</v>
      </c>
      <c r="I483" s="148" t="s">
        <v>192</v>
      </c>
      <c r="J483" s="148" t="s">
        <v>75</v>
      </c>
    </row>
    <row r="484" spans="1:10" x14ac:dyDescent="0.35">
      <c r="A484" s="148">
        <v>1.6666666666666601E-3</v>
      </c>
      <c r="B484" s="148">
        <v>37</v>
      </c>
      <c r="C484" s="148" t="s">
        <v>82</v>
      </c>
      <c r="D484" s="148">
        <v>7875</v>
      </c>
      <c r="E484" s="148" t="s">
        <v>200</v>
      </c>
      <c r="F484" s="148">
        <v>12.175000000000001</v>
      </c>
      <c r="G484" s="148">
        <v>450</v>
      </c>
      <c r="H484" s="148">
        <v>0.54800000000000004</v>
      </c>
      <c r="I484" s="148" t="s">
        <v>192</v>
      </c>
      <c r="J484" s="148" t="s">
        <v>75</v>
      </c>
    </row>
    <row r="485" spans="1:10" x14ac:dyDescent="0.35">
      <c r="A485" s="148">
        <v>5.1666666666666597E-2</v>
      </c>
      <c r="B485" s="148">
        <v>37</v>
      </c>
      <c r="C485" s="148" t="s">
        <v>82</v>
      </c>
      <c r="D485" s="148">
        <v>5787</v>
      </c>
      <c r="E485" s="148" t="s">
        <v>200</v>
      </c>
      <c r="F485" s="148">
        <v>12.175000000000001</v>
      </c>
      <c r="G485" s="148">
        <v>450</v>
      </c>
      <c r="H485" s="148">
        <v>0.54800000000000004</v>
      </c>
      <c r="I485" s="148" t="s">
        <v>192</v>
      </c>
      <c r="J485" s="148" t="s">
        <v>75</v>
      </c>
    </row>
    <row r="486" spans="1:10" x14ac:dyDescent="0.35">
      <c r="A486" s="148">
        <v>0.101666666666666</v>
      </c>
      <c r="B486" s="148">
        <v>37</v>
      </c>
      <c r="C486" s="148" t="s">
        <v>82</v>
      </c>
      <c r="D486" s="148">
        <v>5103</v>
      </c>
      <c r="E486" s="148" t="s">
        <v>200</v>
      </c>
      <c r="F486" s="148">
        <v>12.175000000000001</v>
      </c>
      <c r="G486" s="148">
        <v>450</v>
      </c>
      <c r="H486" s="148">
        <v>0.54800000000000004</v>
      </c>
      <c r="I486" s="148" t="s">
        <v>192</v>
      </c>
      <c r="J486" s="148" t="s">
        <v>75</v>
      </c>
    </row>
    <row r="487" spans="1:10" x14ac:dyDescent="0.35">
      <c r="A487" s="148">
        <v>0.15166666666666601</v>
      </c>
      <c r="B487" s="148">
        <v>37</v>
      </c>
      <c r="C487" s="148" t="s">
        <v>82</v>
      </c>
      <c r="D487" s="148">
        <v>4724</v>
      </c>
      <c r="E487" s="148" t="s">
        <v>200</v>
      </c>
      <c r="F487" s="148">
        <v>12.175000000000001</v>
      </c>
      <c r="G487" s="148">
        <v>450</v>
      </c>
      <c r="H487" s="148">
        <v>0.54800000000000004</v>
      </c>
      <c r="I487" s="148" t="s">
        <v>192</v>
      </c>
      <c r="J487" s="148" t="s">
        <v>75</v>
      </c>
    </row>
    <row r="488" spans="1:10" x14ac:dyDescent="0.35">
      <c r="A488" s="148">
        <v>0.20166666666666599</v>
      </c>
      <c r="B488" s="148">
        <v>37</v>
      </c>
      <c r="C488" s="148" t="s">
        <v>82</v>
      </c>
      <c r="D488" s="148">
        <v>3925</v>
      </c>
      <c r="E488" s="148" t="s">
        <v>200</v>
      </c>
      <c r="F488" s="148">
        <v>12.175000000000001</v>
      </c>
      <c r="G488" s="148">
        <v>450</v>
      </c>
      <c r="H488" s="148">
        <v>0.54800000000000004</v>
      </c>
      <c r="I488" s="148" t="s">
        <v>192</v>
      </c>
      <c r="J488" s="148" t="s">
        <v>75</v>
      </c>
    </row>
    <row r="489" spans="1:10" x14ac:dyDescent="0.35">
      <c r="A489" s="148">
        <v>0.25166666666666598</v>
      </c>
      <c r="B489" s="148">
        <v>37</v>
      </c>
      <c r="C489" s="148" t="s">
        <v>82</v>
      </c>
      <c r="D489" s="148">
        <v>3626</v>
      </c>
      <c r="E489" s="148" t="s">
        <v>200</v>
      </c>
      <c r="F489" s="148">
        <v>12.175000000000001</v>
      </c>
      <c r="G489" s="148">
        <v>450</v>
      </c>
      <c r="H489" s="148">
        <v>0.54800000000000004</v>
      </c>
      <c r="I489" s="148" t="s">
        <v>192</v>
      </c>
      <c r="J489" s="148" t="s">
        <v>75</v>
      </c>
    </row>
    <row r="490" spans="1:10" x14ac:dyDescent="0.35">
      <c r="A490" s="148">
        <v>0.30166666666666597</v>
      </c>
      <c r="B490" s="148">
        <v>37</v>
      </c>
      <c r="C490" s="148" t="s">
        <v>82</v>
      </c>
      <c r="D490" s="148">
        <v>3598</v>
      </c>
      <c r="E490" s="148" t="s">
        <v>200</v>
      </c>
      <c r="F490" s="148">
        <v>12.175000000000001</v>
      </c>
      <c r="G490" s="148">
        <v>450</v>
      </c>
      <c r="H490" s="148">
        <v>0.54800000000000004</v>
      </c>
      <c r="I490" s="148" t="s">
        <v>192</v>
      </c>
      <c r="J490" s="148" t="s">
        <v>75</v>
      </c>
    </row>
    <row r="491" spans="1:10" x14ac:dyDescent="0.35">
      <c r="A491" s="148">
        <v>0.35166666666666602</v>
      </c>
      <c r="B491" s="148">
        <v>37</v>
      </c>
      <c r="C491" s="148" t="s">
        <v>82</v>
      </c>
      <c r="D491" s="148">
        <v>3149</v>
      </c>
      <c r="E491" s="148" t="s">
        <v>200</v>
      </c>
      <c r="F491" s="148">
        <v>12.175000000000001</v>
      </c>
      <c r="G491" s="148">
        <v>450</v>
      </c>
      <c r="H491" s="148">
        <v>0.54800000000000004</v>
      </c>
      <c r="I491" s="148" t="s">
        <v>192</v>
      </c>
      <c r="J491" s="148" t="s">
        <v>75</v>
      </c>
    </row>
    <row r="492" spans="1:10" x14ac:dyDescent="0.35">
      <c r="A492" s="148">
        <v>0.40166666666666601</v>
      </c>
      <c r="B492" s="148">
        <v>37</v>
      </c>
      <c r="C492" s="148" t="s">
        <v>82</v>
      </c>
      <c r="D492" s="148">
        <v>3043</v>
      </c>
      <c r="E492" s="148" t="s">
        <v>200</v>
      </c>
      <c r="F492" s="148">
        <v>12.175000000000001</v>
      </c>
      <c r="G492" s="148">
        <v>450</v>
      </c>
      <c r="H492" s="148">
        <v>0.54800000000000004</v>
      </c>
      <c r="I492" s="148" t="s">
        <v>192</v>
      </c>
      <c r="J492" s="148" t="s">
        <v>75</v>
      </c>
    </row>
    <row r="493" spans="1:10" x14ac:dyDescent="0.35">
      <c r="A493" s="148">
        <v>0.45166666666666599</v>
      </c>
      <c r="B493" s="148">
        <v>37</v>
      </c>
      <c r="C493" s="148" t="s">
        <v>82</v>
      </c>
      <c r="D493" s="148">
        <v>3122</v>
      </c>
      <c r="E493" s="148" t="s">
        <v>200</v>
      </c>
      <c r="F493" s="148">
        <v>12.175000000000001</v>
      </c>
      <c r="G493" s="148">
        <v>450</v>
      </c>
      <c r="H493" s="148">
        <v>0.54800000000000004</v>
      </c>
      <c r="I493" s="148" t="s">
        <v>192</v>
      </c>
      <c r="J493" s="148" t="s">
        <v>75</v>
      </c>
    </row>
    <row r="494" spans="1:10" x14ac:dyDescent="0.35">
      <c r="A494" s="148">
        <v>0.50166666666666604</v>
      </c>
      <c r="B494" s="148">
        <v>37</v>
      </c>
      <c r="C494" s="148" t="s">
        <v>82</v>
      </c>
      <c r="D494" s="148">
        <v>2902</v>
      </c>
      <c r="E494" s="148" t="s">
        <v>200</v>
      </c>
      <c r="F494" s="148">
        <v>12.175000000000001</v>
      </c>
      <c r="G494" s="148">
        <v>450</v>
      </c>
      <c r="H494" s="148">
        <v>0.54800000000000004</v>
      </c>
      <c r="I494" s="148" t="s">
        <v>192</v>
      </c>
      <c r="J494" s="148" t="s">
        <v>75</v>
      </c>
    </row>
    <row r="495" spans="1:10" x14ac:dyDescent="0.35">
      <c r="A495" s="148">
        <v>0.55166666666666597</v>
      </c>
      <c r="B495" s="148">
        <v>37</v>
      </c>
      <c r="C495" s="148" t="s">
        <v>82</v>
      </c>
      <c r="D495" s="148">
        <v>3124</v>
      </c>
      <c r="E495" s="148" t="s">
        <v>200</v>
      </c>
      <c r="F495" s="148">
        <v>12.175000000000001</v>
      </c>
      <c r="G495" s="148">
        <v>450</v>
      </c>
      <c r="H495" s="148">
        <v>0.54800000000000004</v>
      </c>
      <c r="I495" s="148" t="s">
        <v>192</v>
      </c>
      <c r="J495" s="148" t="s">
        <v>75</v>
      </c>
    </row>
    <row r="496" spans="1:10" x14ac:dyDescent="0.35">
      <c r="A496" s="148">
        <v>0.60166666666666602</v>
      </c>
      <c r="B496" s="148">
        <v>37</v>
      </c>
      <c r="C496" s="148" t="s">
        <v>82</v>
      </c>
      <c r="D496" s="148">
        <v>3080</v>
      </c>
      <c r="E496" s="148" t="s">
        <v>200</v>
      </c>
      <c r="F496" s="148">
        <v>12.175000000000001</v>
      </c>
      <c r="G496" s="148">
        <v>450</v>
      </c>
      <c r="H496" s="148">
        <v>0.54800000000000004</v>
      </c>
      <c r="I496" s="148" t="s">
        <v>192</v>
      </c>
      <c r="J496" s="148" t="s">
        <v>75</v>
      </c>
    </row>
    <row r="497" spans="1:10" x14ac:dyDescent="0.35">
      <c r="A497" s="148">
        <v>0.65166666666666595</v>
      </c>
      <c r="B497" s="148">
        <v>37</v>
      </c>
      <c r="C497" s="148" t="s">
        <v>82</v>
      </c>
      <c r="D497" s="148">
        <v>2650</v>
      </c>
      <c r="E497" s="148" t="s">
        <v>200</v>
      </c>
      <c r="F497" s="148">
        <v>12.175000000000001</v>
      </c>
      <c r="G497" s="148">
        <v>450</v>
      </c>
      <c r="H497" s="148">
        <v>0.54800000000000004</v>
      </c>
      <c r="I497" s="148" t="s">
        <v>192</v>
      </c>
      <c r="J497" s="148" t="s">
        <v>75</v>
      </c>
    </row>
    <row r="498" spans="1:10" x14ac:dyDescent="0.35">
      <c r="A498" s="148">
        <v>0.70166666666666599</v>
      </c>
      <c r="B498" s="148">
        <v>37</v>
      </c>
      <c r="C498" s="148" t="s">
        <v>82</v>
      </c>
      <c r="D498" s="148">
        <v>2641</v>
      </c>
      <c r="E498" s="148" t="s">
        <v>200</v>
      </c>
      <c r="F498" s="148">
        <v>12.175000000000001</v>
      </c>
      <c r="G498" s="148">
        <v>450</v>
      </c>
      <c r="H498" s="148">
        <v>0.54800000000000004</v>
      </c>
      <c r="I498" s="148" t="s">
        <v>192</v>
      </c>
      <c r="J498" s="148" t="s">
        <v>75</v>
      </c>
    </row>
    <row r="499" spans="1:10" x14ac:dyDescent="0.35">
      <c r="A499" s="148">
        <v>0.75166666666666604</v>
      </c>
      <c r="B499" s="148">
        <v>37</v>
      </c>
      <c r="C499" s="148" t="s">
        <v>82</v>
      </c>
      <c r="D499" s="148">
        <v>2927</v>
      </c>
      <c r="E499" s="148" t="s">
        <v>200</v>
      </c>
      <c r="F499" s="148">
        <v>12.175000000000001</v>
      </c>
      <c r="G499" s="148">
        <v>450</v>
      </c>
      <c r="H499" s="148">
        <v>0.54800000000000004</v>
      </c>
      <c r="I499" s="148" t="s">
        <v>192</v>
      </c>
      <c r="J499" s="148" t="s">
        <v>75</v>
      </c>
    </row>
    <row r="500" spans="1:10" x14ac:dyDescent="0.35">
      <c r="A500" s="148">
        <v>0.80166666666666597</v>
      </c>
      <c r="B500" s="148">
        <v>37</v>
      </c>
      <c r="C500" s="148" t="s">
        <v>82</v>
      </c>
      <c r="D500" s="148">
        <v>2812</v>
      </c>
      <c r="E500" s="148" t="s">
        <v>200</v>
      </c>
      <c r="F500" s="148">
        <v>12.175000000000001</v>
      </c>
      <c r="G500" s="148">
        <v>450</v>
      </c>
      <c r="H500" s="148">
        <v>0.54800000000000004</v>
      </c>
      <c r="I500" s="148" t="s">
        <v>192</v>
      </c>
      <c r="J500" s="148" t="s">
        <v>75</v>
      </c>
    </row>
    <row r="501" spans="1:10" x14ac:dyDescent="0.35">
      <c r="A501" s="148">
        <v>0.85166666666666602</v>
      </c>
      <c r="B501" s="148">
        <v>37</v>
      </c>
      <c r="C501" s="148" t="s">
        <v>82</v>
      </c>
      <c r="D501" s="148">
        <v>2245</v>
      </c>
      <c r="E501" s="148" t="s">
        <v>200</v>
      </c>
      <c r="F501" s="148">
        <v>12.175000000000001</v>
      </c>
      <c r="G501" s="148">
        <v>450</v>
      </c>
      <c r="H501" s="148">
        <v>0.54800000000000004</v>
      </c>
      <c r="I501" s="148" t="s">
        <v>192</v>
      </c>
      <c r="J501" s="148" t="s">
        <v>75</v>
      </c>
    </row>
    <row r="502" spans="1:10" x14ac:dyDescent="0.35">
      <c r="A502" s="148">
        <v>0.90166666666666595</v>
      </c>
      <c r="B502" s="148">
        <v>37</v>
      </c>
      <c r="C502" s="148" t="s">
        <v>82</v>
      </c>
      <c r="D502" s="148">
        <v>3108</v>
      </c>
      <c r="E502" s="148" t="s">
        <v>200</v>
      </c>
      <c r="F502" s="148">
        <v>12.175000000000001</v>
      </c>
      <c r="G502" s="148">
        <v>450</v>
      </c>
      <c r="H502" s="148">
        <v>0.54800000000000004</v>
      </c>
      <c r="I502" s="148" t="s">
        <v>192</v>
      </c>
      <c r="J502" s="148" t="s">
        <v>75</v>
      </c>
    </row>
    <row r="503" spans="1:10" x14ac:dyDescent="0.35">
      <c r="A503" s="148">
        <v>0.95166666666666599</v>
      </c>
      <c r="B503" s="148">
        <v>37</v>
      </c>
      <c r="C503" s="148" t="s">
        <v>82</v>
      </c>
      <c r="D503" s="148">
        <v>3005</v>
      </c>
      <c r="E503" s="148" t="s">
        <v>200</v>
      </c>
      <c r="F503" s="148">
        <v>12.175000000000001</v>
      </c>
      <c r="G503" s="148">
        <v>450</v>
      </c>
      <c r="H503" s="148">
        <v>0.54800000000000004</v>
      </c>
      <c r="I503" s="148" t="s">
        <v>192</v>
      </c>
      <c r="J503" s="148" t="s">
        <v>75</v>
      </c>
    </row>
    <row r="504" spans="1:10" x14ac:dyDescent="0.35">
      <c r="A504" s="148">
        <v>1.00166666666666</v>
      </c>
      <c r="B504" s="148">
        <v>37</v>
      </c>
      <c r="C504" s="148" t="s">
        <v>82</v>
      </c>
      <c r="D504" s="148">
        <v>2895</v>
      </c>
      <c r="E504" s="148" t="s">
        <v>200</v>
      </c>
      <c r="F504" s="148">
        <v>12.175000000000001</v>
      </c>
      <c r="G504" s="148">
        <v>450</v>
      </c>
      <c r="H504" s="148">
        <v>0.54800000000000004</v>
      </c>
      <c r="I504" s="148" t="s">
        <v>192</v>
      </c>
      <c r="J504" s="148" t="s">
        <v>75</v>
      </c>
    </row>
    <row r="505" spans="1:10" x14ac:dyDescent="0.35">
      <c r="A505" s="148">
        <v>1.0516666666666601</v>
      </c>
      <c r="B505" s="148">
        <v>37</v>
      </c>
      <c r="C505" s="148" t="s">
        <v>82</v>
      </c>
      <c r="D505" s="148">
        <v>1942</v>
      </c>
      <c r="E505" s="148" t="s">
        <v>200</v>
      </c>
      <c r="F505" s="148">
        <v>12.175000000000001</v>
      </c>
      <c r="G505" s="148">
        <v>450</v>
      </c>
      <c r="H505" s="148">
        <v>0.54800000000000004</v>
      </c>
      <c r="I505" s="148" t="s">
        <v>192</v>
      </c>
      <c r="J505" s="148" t="s">
        <v>75</v>
      </c>
    </row>
    <row r="506" spans="1:10" x14ac:dyDescent="0.35">
      <c r="A506" s="148">
        <v>1.1016666666666599</v>
      </c>
      <c r="B506" s="148">
        <v>37</v>
      </c>
      <c r="C506" s="148" t="s">
        <v>82</v>
      </c>
      <c r="D506" s="148">
        <v>2814</v>
      </c>
      <c r="E506" s="148" t="s">
        <v>200</v>
      </c>
      <c r="F506" s="148">
        <v>12.175000000000001</v>
      </c>
      <c r="G506" s="148">
        <v>450</v>
      </c>
      <c r="H506" s="148">
        <v>0.54800000000000004</v>
      </c>
      <c r="I506" s="148" t="s">
        <v>192</v>
      </c>
      <c r="J506" s="148" t="s">
        <v>75</v>
      </c>
    </row>
    <row r="507" spans="1:10" x14ac:dyDescent="0.35">
      <c r="A507" s="148">
        <v>1.15166666666666</v>
      </c>
      <c r="B507" s="148">
        <v>36.9</v>
      </c>
      <c r="C507" s="148" t="s">
        <v>82</v>
      </c>
      <c r="D507" s="148">
        <v>3232</v>
      </c>
      <c r="E507" s="148" t="s">
        <v>200</v>
      </c>
      <c r="F507" s="148">
        <v>12.175000000000001</v>
      </c>
      <c r="G507" s="148">
        <v>450</v>
      </c>
      <c r="H507" s="148">
        <v>0.54800000000000004</v>
      </c>
      <c r="I507" s="148" t="s">
        <v>192</v>
      </c>
      <c r="J507" s="148" t="s">
        <v>75</v>
      </c>
    </row>
    <row r="508" spans="1:10" x14ac:dyDescent="0.35">
      <c r="A508" s="148">
        <v>1.20166666666666</v>
      </c>
      <c r="B508" s="148">
        <v>37</v>
      </c>
      <c r="C508" s="148" t="s">
        <v>82</v>
      </c>
      <c r="D508" s="148">
        <v>2943</v>
      </c>
      <c r="E508" s="148" t="s">
        <v>200</v>
      </c>
      <c r="F508" s="148">
        <v>12.175000000000001</v>
      </c>
      <c r="G508" s="148">
        <v>450</v>
      </c>
      <c r="H508" s="148">
        <v>0.54800000000000004</v>
      </c>
      <c r="I508" s="148" t="s">
        <v>192</v>
      </c>
      <c r="J508" s="148" t="s">
        <v>75</v>
      </c>
    </row>
    <row r="509" spans="1:10" x14ac:dyDescent="0.35">
      <c r="A509" s="148">
        <v>1.25166666666666</v>
      </c>
      <c r="B509" s="148">
        <v>37</v>
      </c>
      <c r="C509" s="148" t="s">
        <v>82</v>
      </c>
      <c r="D509" s="148">
        <v>2899</v>
      </c>
      <c r="E509" s="148" t="s">
        <v>200</v>
      </c>
      <c r="F509" s="148">
        <v>12.175000000000001</v>
      </c>
      <c r="G509" s="148">
        <v>450</v>
      </c>
      <c r="H509" s="148">
        <v>0.54800000000000004</v>
      </c>
      <c r="I509" s="148" t="s">
        <v>192</v>
      </c>
      <c r="J509" s="148" t="s">
        <v>75</v>
      </c>
    </row>
    <row r="510" spans="1:10" x14ac:dyDescent="0.35">
      <c r="A510" s="148">
        <v>1.3016666666666601</v>
      </c>
      <c r="B510" s="148">
        <v>37</v>
      </c>
      <c r="C510" s="148" t="s">
        <v>82</v>
      </c>
      <c r="D510" s="148">
        <v>2788</v>
      </c>
      <c r="E510" s="148" t="s">
        <v>200</v>
      </c>
      <c r="F510" s="148">
        <v>12.175000000000001</v>
      </c>
      <c r="G510" s="148">
        <v>450</v>
      </c>
      <c r="H510" s="148">
        <v>0.54800000000000004</v>
      </c>
      <c r="I510" s="148" t="s">
        <v>192</v>
      </c>
      <c r="J510" s="148" t="s">
        <v>75</v>
      </c>
    </row>
    <row r="511" spans="1:10" x14ac:dyDescent="0.35">
      <c r="A511" s="148">
        <v>1.3516666666666599</v>
      </c>
      <c r="B511" s="148">
        <v>37</v>
      </c>
      <c r="C511" s="148" t="s">
        <v>82</v>
      </c>
      <c r="D511" s="148">
        <v>2345</v>
      </c>
      <c r="E511" s="148" t="s">
        <v>200</v>
      </c>
      <c r="F511" s="148">
        <v>12.175000000000001</v>
      </c>
      <c r="G511" s="148">
        <v>450</v>
      </c>
      <c r="H511" s="148">
        <v>0.54800000000000004</v>
      </c>
      <c r="I511" s="148" t="s">
        <v>192</v>
      </c>
      <c r="J511" s="148" t="s">
        <v>75</v>
      </c>
    </row>
    <row r="512" spans="1:10" x14ac:dyDescent="0.35">
      <c r="A512" s="148">
        <v>1.40166666666666</v>
      </c>
      <c r="B512" s="148">
        <v>37</v>
      </c>
      <c r="C512" s="148" t="s">
        <v>82</v>
      </c>
      <c r="D512" s="148">
        <v>2815</v>
      </c>
      <c r="E512" s="148" t="s">
        <v>200</v>
      </c>
      <c r="F512" s="148">
        <v>12.175000000000001</v>
      </c>
      <c r="G512" s="148">
        <v>450</v>
      </c>
      <c r="H512" s="148">
        <v>0.54800000000000004</v>
      </c>
      <c r="I512" s="148" t="s">
        <v>192</v>
      </c>
      <c r="J512" s="148" t="s">
        <v>75</v>
      </c>
    </row>
    <row r="513" spans="1:10" x14ac:dyDescent="0.35">
      <c r="A513" s="148">
        <v>1.45166666666666</v>
      </c>
      <c r="B513" s="148">
        <v>37</v>
      </c>
      <c r="C513" s="148" t="s">
        <v>82</v>
      </c>
      <c r="D513" s="148">
        <v>2495</v>
      </c>
      <c r="E513" s="148" t="s">
        <v>200</v>
      </c>
      <c r="F513" s="148">
        <v>12.175000000000001</v>
      </c>
      <c r="G513" s="148">
        <v>450</v>
      </c>
      <c r="H513" s="148">
        <v>0.54800000000000004</v>
      </c>
      <c r="I513" s="148" t="s">
        <v>192</v>
      </c>
      <c r="J513" s="148" t="s">
        <v>75</v>
      </c>
    </row>
    <row r="514" spans="1:10" x14ac:dyDescent="0.35">
      <c r="A514" s="148">
        <v>1.50166666666666</v>
      </c>
      <c r="B514" s="148">
        <v>37</v>
      </c>
      <c r="C514" s="148" t="s">
        <v>82</v>
      </c>
      <c r="D514" s="148">
        <v>2537</v>
      </c>
      <c r="E514" s="148" t="s">
        <v>200</v>
      </c>
      <c r="F514" s="148">
        <v>12.175000000000001</v>
      </c>
      <c r="G514" s="148">
        <v>450</v>
      </c>
      <c r="H514" s="148">
        <v>0.54800000000000004</v>
      </c>
      <c r="I514" s="148" t="s">
        <v>192</v>
      </c>
      <c r="J514" s="148" t="s">
        <v>75</v>
      </c>
    </row>
    <row r="515" spans="1:10" x14ac:dyDescent="0.35">
      <c r="A515" s="148">
        <v>1.5516666666666601</v>
      </c>
      <c r="B515" s="148">
        <v>37</v>
      </c>
      <c r="C515" s="148" t="s">
        <v>82</v>
      </c>
      <c r="D515" s="148">
        <v>2820</v>
      </c>
      <c r="E515" s="148" t="s">
        <v>200</v>
      </c>
      <c r="F515" s="148">
        <v>12.175000000000001</v>
      </c>
      <c r="G515" s="148">
        <v>450</v>
      </c>
      <c r="H515" s="148">
        <v>0.54800000000000004</v>
      </c>
      <c r="I515" s="148" t="s">
        <v>192</v>
      </c>
      <c r="J515" s="148" t="s">
        <v>75</v>
      </c>
    </row>
    <row r="516" spans="1:10" x14ac:dyDescent="0.35">
      <c r="A516" s="148">
        <v>1.6016666666666599</v>
      </c>
      <c r="B516" s="148">
        <v>37</v>
      </c>
      <c r="C516" s="148" t="s">
        <v>82</v>
      </c>
      <c r="D516" s="148">
        <v>2955</v>
      </c>
      <c r="E516" s="148" t="s">
        <v>200</v>
      </c>
      <c r="F516" s="148">
        <v>12.175000000000001</v>
      </c>
      <c r="G516" s="148">
        <v>450</v>
      </c>
      <c r="H516" s="148">
        <v>0.54800000000000004</v>
      </c>
      <c r="I516" s="148" t="s">
        <v>192</v>
      </c>
      <c r="J516" s="148" t="s">
        <v>75</v>
      </c>
    </row>
    <row r="517" spans="1:10" x14ac:dyDescent="0.35">
      <c r="A517" s="148">
        <v>1.65166666666666</v>
      </c>
      <c r="B517" s="148">
        <v>37</v>
      </c>
      <c r="C517" s="148" t="s">
        <v>82</v>
      </c>
      <c r="D517" s="148">
        <v>2371</v>
      </c>
      <c r="E517" s="148" t="s">
        <v>200</v>
      </c>
      <c r="F517" s="148">
        <v>12.175000000000001</v>
      </c>
      <c r="G517" s="148">
        <v>450</v>
      </c>
      <c r="H517" s="148">
        <v>0.54800000000000004</v>
      </c>
      <c r="I517" s="148" t="s">
        <v>192</v>
      </c>
      <c r="J517" s="148" t="s">
        <v>75</v>
      </c>
    </row>
    <row r="518" spans="1:10" x14ac:dyDescent="0.35">
      <c r="A518" s="148">
        <v>1.70166666666666</v>
      </c>
      <c r="B518" s="148">
        <v>37</v>
      </c>
      <c r="C518" s="148" t="s">
        <v>82</v>
      </c>
      <c r="D518" s="148">
        <v>2295</v>
      </c>
      <c r="E518" s="148" t="s">
        <v>200</v>
      </c>
      <c r="F518" s="148">
        <v>12.175000000000001</v>
      </c>
      <c r="G518" s="148">
        <v>450</v>
      </c>
      <c r="H518" s="148">
        <v>0.54800000000000004</v>
      </c>
      <c r="I518" s="148" t="s">
        <v>192</v>
      </c>
      <c r="J518" s="148" t="s">
        <v>75</v>
      </c>
    </row>
    <row r="519" spans="1:10" x14ac:dyDescent="0.35">
      <c r="A519" s="148">
        <v>1.75166666666666</v>
      </c>
      <c r="B519" s="148">
        <v>37</v>
      </c>
      <c r="C519" s="148" t="s">
        <v>82</v>
      </c>
      <c r="D519" s="148">
        <v>3148</v>
      </c>
      <c r="E519" s="148" t="s">
        <v>200</v>
      </c>
      <c r="F519" s="148">
        <v>12.175000000000001</v>
      </c>
      <c r="G519" s="148">
        <v>450</v>
      </c>
      <c r="H519" s="148">
        <v>0.54800000000000004</v>
      </c>
      <c r="I519" s="148" t="s">
        <v>192</v>
      </c>
      <c r="J519" s="148" t="s">
        <v>75</v>
      </c>
    </row>
    <row r="520" spans="1:10" x14ac:dyDescent="0.35">
      <c r="A520" s="148">
        <v>1.8016666666666601</v>
      </c>
      <c r="B520" s="148">
        <v>37</v>
      </c>
      <c r="C520" s="148" t="s">
        <v>82</v>
      </c>
      <c r="D520" s="148">
        <v>2896</v>
      </c>
      <c r="E520" s="148" t="s">
        <v>200</v>
      </c>
      <c r="F520" s="148">
        <v>12.175000000000001</v>
      </c>
      <c r="G520" s="148">
        <v>450</v>
      </c>
      <c r="H520" s="148">
        <v>0.54800000000000004</v>
      </c>
      <c r="I520" s="148" t="s">
        <v>192</v>
      </c>
      <c r="J520" s="148" t="s">
        <v>75</v>
      </c>
    </row>
    <row r="521" spans="1:10" x14ac:dyDescent="0.35">
      <c r="A521" s="148">
        <v>1.8516666666666599</v>
      </c>
      <c r="B521" s="148">
        <v>37</v>
      </c>
      <c r="C521" s="148" t="s">
        <v>82</v>
      </c>
      <c r="D521" s="148">
        <v>3275</v>
      </c>
      <c r="E521" s="148" t="s">
        <v>200</v>
      </c>
      <c r="F521" s="148">
        <v>12.175000000000001</v>
      </c>
      <c r="G521" s="148">
        <v>450</v>
      </c>
      <c r="H521" s="148">
        <v>0.54800000000000004</v>
      </c>
      <c r="I521" s="148" t="s">
        <v>192</v>
      </c>
      <c r="J521" s="148" t="s">
        <v>75</v>
      </c>
    </row>
    <row r="522" spans="1:10" x14ac:dyDescent="0.35">
      <c r="A522" s="148">
        <v>1.90166666666666</v>
      </c>
      <c r="B522" s="148">
        <v>37</v>
      </c>
      <c r="C522" s="148" t="s">
        <v>82</v>
      </c>
      <c r="D522" s="148">
        <v>2570</v>
      </c>
      <c r="E522" s="148" t="s">
        <v>200</v>
      </c>
      <c r="F522" s="148">
        <v>12.175000000000001</v>
      </c>
      <c r="G522" s="148">
        <v>450</v>
      </c>
      <c r="H522" s="148">
        <v>0.54800000000000004</v>
      </c>
      <c r="I522" s="148" t="s">
        <v>192</v>
      </c>
      <c r="J522" s="148" t="s">
        <v>75</v>
      </c>
    </row>
    <row r="523" spans="1:10" x14ac:dyDescent="0.35">
      <c r="A523" s="148">
        <v>1.95166666666666</v>
      </c>
      <c r="B523" s="148">
        <v>37</v>
      </c>
      <c r="C523" s="148" t="s">
        <v>82</v>
      </c>
      <c r="D523" s="148">
        <v>2586</v>
      </c>
      <c r="E523" s="148" t="s">
        <v>200</v>
      </c>
      <c r="F523" s="148">
        <v>12.175000000000001</v>
      </c>
      <c r="G523" s="148">
        <v>450</v>
      </c>
      <c r="H523" s="148">
        <v>0.54800000000000004</v>
      </c>
      <c r="I523" s="148" t="s">
        <v>192</v>
      </c>
      <c r="J523" s="148" t="s">
        <v>75</v>
      </c>
    </row>
    <row r="524" spans="1:10" x14ac:dyDescent="0.35">
      <c r="A524" s="148">
        <v>2.0016666666666598</v>
      </c>
      <c r="B524" s="148">
        <v>37</v>
      </c>
      <c r="C524" s="148" t="s">
        <v>82</v>
      </c>
      <c r="D524" s="148">
        <v>3132</v>
      </c>
      <c r="E524" s="148" t="s">
        <v>200</v>
      </c>
      <c r="F524" s="148">
        <v>12.175000000000001</v>
      </c>
      <c r="G524" s="148">
        <v>450</v>
      </c>
      <c r="H524" s="148">
        <v>0.54800000000000004</v>
      </c>
      <c r="I524" s="148" t="s">
        <v>192</v>
      </c>
      <c r="J524" s="148" t="s">
        <v>75</v>
      </c>
    </row>
    <row r="525" spans="1:10" x14ac:dyDescent="0.35">
      <c r="A525" s="148">
        <v>2.0516666666666601</v>
      </c>
      <c r="B525" s="148">
        <v>37</v>
      </c>
      <c r="C525" s="148" t="s">
        <v>82</v>
      </c>
      <c r="D525" s="148">
        <v>2814</v>
      </c>
      <c r="E525" s="148" t="s">
        <v>200</v>
      </c>
      <c r="F525" s="148">
        <v>12.175000000000001</v>
      </c>
      <c r="G525" s="148">
        <v>450</v>
      </c>
      <c r="H525" s="148">
        <v>0.54800000000000004</v>
      </c>
      <c r="I525" s="148" t="s">
        <v>192</v>
      </c>
      <c r="J525" s="148" t="s">
        <v>75</v>
      </c>
    </row>
    <row r="526" spans="1:10" x14ac:dyDescent="0.35">
      <c r="A526" s="148">
        <v>2.1016666666666599</v>
      </c>
      <c r="B526" s="148">
        <v>37</v>
      </c>
      <c r="C526" s="148" t="s">
        <v>82</v>
      </c>
      <c r="D526" s="148">
        <v>3087</v>
      </c>
      <c r="E526" s="148" t="s">
        <v>200</v>
      </c>
      <c r="F526" s="148">
        <v>12.175000000000001</v>
      </c>
      <c r="G526" s="148">
        <v>450</v>
      </c>
      <c r="H526" s="148">
        <v>0.54800000000000004</v>
      </c>
      <c r="I526" s="148" t="s">
        <v>192</v>
      </c>
      <c r="J526" s="148" t="s">
        <v>75</v>
      </c>
    </row>
    <row r="527" spans="1:10" x14ac:dyDescent="0.35">
      <c r="A527" s="148">
        <v>2.1516666666666602</v>
      </c>
      <c r="B527" s="148">
        <v>37</v>
      </c>
      <c r="C527" s="148" t="s">
        <v>82</v>
      </c>
      <c r="D527" s="148">
        <v>2915</v>
      </c>
      <c r="E527" s="148" t="s">
        <v>200</v>
      </c>
      <c r="F527" s="148">
        <v>12.175000000000001</v>
      </c>
      <c r="G527" s="148">
        <v>450</v>
      </c>
      <c r="H527" s="148">
        <v>0.54800000000000004</v>
      </c>
      <c r="I527" s="148" t="s">
        <v>192</v>
      </c>
      <c r="J527" s="148" t="s">
        <v>75</v>
      </c>
    </row>
    <row r="528" spans="1:10" x14ac:dyDescent="0.35">
      <c r="A528" s="148">
        <v>2.20166666666666</v>
      </c>
      <c r="B528" s="148">
        <v>37</v>
      </c>
      <c r="C528" s="148" t="s">
        <v>82</v>
      </c>
      <c r="D528" s="148">
        <v>3004</v>
      </c>
      <c r="E528" s="148" t="s">
        <v>200</v>
      </c>
      <c r="F528" s="148">
        <v>12.175000000000001</v>
      </c>
      <c r="G528" s="148">
        <v>450</v>
      </c>
      <c r="H528" s="148">
        <v>0.54800000000000004</v>
      </c>
      <c r="I528" s="148" t="s">
        <v>192</v>
      </c>
      <c r="J528" s="148" t="s">
        <v>75</v>
      </c>
    </row>
    <row r="529" spans="1:10" x14ac:dyDescent="0.35">
      <c r="A529" s="148">
        <v>2.2516666666666598</v>
      </c>
      <c r="B529" s="148">
        <v>37</v>
      </c>
      <c r="C529" s="148" t="s">
        <v>82</v>
      </c>
      <c r="D529" s="148">
        <v>3326</v>
      </c>
      <c r="E529" s="148" t="s">
        <v>200</v>
      </c>
      <c r="F529" s="148">
        <v>12.175000000000001</v>
      </c>
      <c r="G529" s="148">
        <v>450</v>
      </c>
      <c r="H529" s="148">
        <v>0.54800000000000004</v>
      </c>
      <c r="I529" s="148" t="s">
        <v>192</v>
      </c>
      <c r="J529" s="148" t="s">
        <v>75</v>
      </c>
    </row>
    <row r="530" spans="1:10" x14ac:dyDescent="0.35">
      <c r="A530" s="148">
        <v>2.3016666666666601</v>
      </c>
      <c r="B530" s="148">
        <v>37</v>
      </c>
      <c r="C530" s="148" t="s">
        <v>82</v>
      </c>
      <c r="D530" s="148">
        <v>2681</v>
      </c>
      <c r="E530" s="148" t="s">
        <v>200</v>
      </c>
      <c r="F530" s="148">
        <v>12.175000000000001</v>
      </c>
      <c r="G530" s="148">
        <v>450</v>
      </c>
      <c r="H530" s="148">
        <v>0.54800000000000004</v>
      </c>
      <c r="I530" s="148" t="s">
        <v>192</v>
      </c>
      <c r="J530" s="148" t="s">
        <v>75</v>
      </c>
    </row>
    <row r="531" spans="1:10" x14ac:dyDescent="0.35">
      <c r="A531" s="148">
        <v>2.3516666666666599</v>
      </c>
      <c r="B531" s="148">
        <v>37</v>
      </c>
      <c r="C531" s="148" t="s">
        <v>82</v>
      </c>
      <c r="D531" s="148">
        <v>3263</v>
      </c>
      <c r="E531" s="148" t="s">
        <v>200</v>
      </c>
      <c r="F531" s="148">
        <v>12.175000000000001</v>
      </c>
      <c r="G531" s="148">
        <v>450</v>
      </c>
      <c r="H531" s="148">
        <v>0.54800000000000004</v>
      </c>
      <c r="I531" s="148" t="s">
        <v>192</v>
      </c>
      <c r="J531" s="148" t="s">
        <v>75</v>
      </c>
    </row>
    <row r="532" spans="1:10" x14ac:dyDescent="0.35">
      <c r="A532" s="148">
        <v>2.4016666666666602</v>
      </c>
      <c r="B532" s="148">
        <v>37.1</v>
      </c>
      <c r="C532" s="148" t="s">
        <v>82</v>
      </c>
      <c r="D532" s="148">
        <v>3177</v>
      </c>
      <c r="E532" s="148" t="s">
        <v>200</v>
      </c>
      <c r="F532" s="148">
        <v>12.175000000000001</v>
      </c>
      <c r="G532" s="148">
        <v>450</v>
      </c>
      <c r="H532" s="148">
        <v>0.54800000000000004</v>
      </c>
      <c r="I532" s="148" t="s">
        <v>192</v>
      </c>
      <c r="J532" s="148" t="s">
        <v>75</v>
      </c>
    </row>
    <row r="533" spans="1:10" x14ac:dyDescent="0.35">
      <c r="A533" s="148">
        <v>2.45166666666666</v>
      </c>
      <c r="B533" s="148">
        <v>37</v>
      </c>
      <c r="C533" s="148" t="s">
        <v>82</v>
      </c>
      <c r="D533" s="148">
        <v>3281</v>
      </c>
      <c r="E533" s="148" t="s">
        <v>200</v>
      </c>
      <c r="F533" s="148">
        <v>12.175000000000001</v>
      </c>
      <c r="G533" s="148">
        <v>450</v>
      </c>
      <c r="H533" s="148">
        <v>0.54800000000000004</v>
      </c>
      <c r="I533" s="148" t="s">
        <v>192</v>
      </c>
      <c r="J533" s="148" t="s">
        <v>75</v>
      </c>
    </row>
    <row r="534" spans="1:10" x14ac:dyDescent="0.35">
      <c r="A534" s="148">
        <v>2.5016666666666598</v>
      </c>
      <c r="B534" s="148">
        <v>37</v>
      </c>
      <c r="C534" s="148" t="s">
        <v>82</v>
      </c>
      <c r="D534" s="148">
        <v>2996</v>
      </c>
      <c r="E534" s="148" t="s">
        <v>200</v>
      </c>
      <c r="F534" s="148">
        <v>12.175000000000001</v>
      </c>
      <c r="G534" s="148">
        <v>450</v>
      </c>
      <c r="H534" s="148">
        <v>0.54800000000000004</v>
      </c>
      <c r="I534" s="148" t="s">
        <v>192</v>
      </c>
      <c r="J534" s="148" t="s">
        <v>75</v>
      </c>
    </row>
    <row r="535" spans="1:10" x14ac:dyDescent="0.35">
      <c r="A535" s="148">
        <v>2.5516666666666601</v>
      </c>
      <c r="B535" s="148">
        <v>37</v>
      </c>
      <c r="C535" s="148" t="s">
        <v>82</v>
      </c>
      <c r="D535" s="148">
        <v>3649</v>
      </c>
      <c r="E535" s="148" t="s">
        <v>200</v>
      </c>
      <c r="F535" s="148">
        <v>12.175000000000001</v>
      </c>
      <c r="G535" s="148">
        <v>450</v>
      </c>
      <c r="H535" s="148">
        <v>0.54800000000000004</v>
      </c>
      <c r="I535" s="148" t="s">
        <v>192</v>
      </c>
      <c r="J535" s="148" t="s">
        <v>75</v>
      </c>
    </row>
    <row r="536" spans="1:10" x14ac:dyDescent="0.35">
      <c r="A536" s="148">
        <v>2.6016666666666599</v>
      </c>
      <c r="B536" s="148">
        <v>37</v>
      </c>
      <c r="C536" s="148" t="s">
        <v>82</v>
      </c>
      <c r="D536" s="148">
        <v>3753</v>
      </c>
      <c r="E536" s="148" t="s">
        <v>200</v>
      </c>
      <c r="F536" s="148">
        <v>12.175000000000001</v>
      </c>
      <c r="G536" s="148">
        <v>450</v>
      </c>
      <c r="H536" s="148">
        <v>0.54800000000000004</v>
      </c>
      <c r="I536" s="148" t="s">
        <v>192</v>
      </c>
      <c r="J536" s="148" t="s">
        <v>75</v>
      </c>
    </row>
    <row r="537" spans="1:10" x14ac:dyDescent="0.35">
      <c r="A537" s="148">
        <v>2.6516666666666602</v>
      </c>
      <c r="B537" s="148">
        <v>37</v>
      </c>
      <c r="C537" s="148" t="s">
        <v>82</v>
      </c>
      <c r="D537" s="148">
        <v>3287</v>
      </c>
      <c r="E537" s="148" t="s">
        <v>200</v>
      </c>
      <c r="F537" s="148">
        <v>12.175000000000001</v>
      </c>
      <c r="G537" s="148">
        <v>450</v>
      </c>
      <c r="H537" s="148">
        <v>0.54800000000000004</v>
      </c>
      <c r="I537" s="148" t="s">
        <v>192</v>
      </c>
      <c r="J537" s="148" t="s">
        <v>75</v>
      </c>
    </row>
    <row r="538" spans="1:10" x14ac:dyDescent="0.35">
      <c r="A538" s="148">
        <v>2.70166666666666</v>
      </c>
      <c r="B538" s="148">
        <v>37</v>
      </c>
      <c r="C538" s="148" t="s">
        <v>82</v>
      </c>
      <c r="D538" s="148">
        <v>3062</v>
      </c>
      <c r="E538" s="148" t="s">
        <v>200</v>
      </c>
      <c r="F538" s="148">
        <v>12.175000000000001</v>
      </c>
      <c r="G538" s="148">
        <v>450</v>
      </c>
      <c r="H538" s="148">
        <v>0.54800000000000004</v>
      </c>
      <c r="I538" s="148" t="s">
        <v>192</v>
      </c>
      <c r="J538" s="148" t="s">
        <v>75</v>
      </c>
    </row>
    <row r="539" spans="1:10" x14ac:dyDescent="0.35">
      <c r="A539" s="148">
        <v>2.7516666666666598</v>
      </c>
      <c r="B539" s="148">
        <v>37</v>
      </c>
      <c r="C539" s="148" t="s">
        <v>82</v>
      </c>
      <c r="D539" s="148">
        <v>3593</v>
      </c>
      <c r="E539" s="148" t="s">
        <v>200</v>
      </c>
      <c r="F539" s="148">
        <v>12.175000000000001</v>
      </c>
      <c r="G539" s="148">
        <v>450</v>
      </c>
      <c r="H539" s="148">
        <v>0.54800000000000004</v>
      </c>
      <c r="I539" s="148" t="s">
        <v>192</v>
      </c>
      <c r="J539" s="148" t="s">
        <v>75</v>
      </c>
    </row>
    <row r="540" spans="1:10" x14ac:dyDescent="0.35">
      <c r="A540" s="148">
        <v>2.8016666666666601</v>
      </c>
      <c r="B540" s="148">
        <v>37</v>
      </c>
      <c r="C540" s="148" t="s">
        <v>82</v>
      </c>
      <c r="D540" s="148">
        <v>3180</v>
      </c>
      <c r="E540" s="148" t="s">
        <v>200</v>
      </c>
      <c r="F540" s="148">
        <v>12.175000000000001</v>
      </c>
      <c r="G540" s="148">
        <v>450</v>
      </c>
      <c r="H540" s="148">
        <v>0.54800000000000004</v>
      </c>
      <c r="I540" s="148" t="s">
        <v>192</v>
      </c>
      <c r="J540" s="148" t="s">
        <v>75</v>
      </c>
    </row>
    <row r="541" spans="1:10" x14ac:dyDescent="0.35">
      <c r="A541" s="148">
        <v>2.8516666666666599</v>
      </c>
      <c r="B541" s="148">
        <v>37.1</v>
      </c>
      <c r="C541" s="148" t="s">
        <v>82</v>
      </c>
      <c r="D541" s="148">
        <v>3302</v>
      </c>
      <c r="E541" s="148" t="s">
        <v>200</v>
      </c>
      <c r="F541" s="148">
        <v>12.175000000000001</v>
      </c>
      <c r="G541" s="148">
        <v>450</v>
      </c>
      <c r="H541" s="148">
        <v>0.54800000000000004</v>
      </c>
      <c r="I541" s="148" t="s">
        <v>192</v>
      </c>
      <c r="J541" s="148" t="s">
        <v>75</v>
      </c>
    </row>
    <row r="542" spans="1:10" x14ac:dyDescent="0.35">
      <c r="A542" s="148">
        <v>2.9016666666666602</v>
      </c>
      <c r="B542" s="148">
        <v>37</v>
      </c>
      <c r="C542" s="148" t="s">
        <v>82</v>
      </c>
      <c r="D542" s="148">
        <v>3589</v>
      </c>
      <c r="E542" s="148" t="s">
        <v>200</v>
      </c>
      <c r="F542" s="148">
        <v>12.175000000000001</v>
      </c>
      <c r="G542" s="148">
        <v>450</v>
      </c>
      <c r="H542" s="148">
        <v>0.54800000000000004</v>
      </c>
      <c r="I542" s="148" t="s">
        <v>192</v>
      </c>
      <c r="J542" s="148" t="s">
        <v>75</v>
      </c>
    </row>
    <row r="543" spans="1:10" x14ac:dyDescent="0.35">
      <c r="A543" s="148">
        <v>2.95166666666666</v>
      </c>
      <c r="B543" s="148">
        <v>37</v>
      </c>
      <c r="C543" s="148" t="s">
        <v>82</v>
      </c>
      <c r="D543" s="148">
        <v>3978</v>
      </c>
      <c r="E543" s="148" t="s">
        <v>200</v>
      </c>
      <c r="F543" s="148">
        <v>12.175000000000001</v>
      </c>
      <c r="G543" s="148">
        <v>450</v>
      </c>
      <c r="H543" s="148">
        <v>0.54800000000000004</v>
      </c>
      <c r="I543" s="148" t="s">
        <v>192</v>
      </c>
      <c r="J543" s="148" t="s">
        <v>75</v>
      </c>
    </row>
    <row r="544" spans="1:10" x14ac:dyDescent="0.35">
      <c r="A544" s="148">
        <v>3.0016666666666598</v>
      </c>
      <c r="B544" s="148">
        <v>37</v>
      </c>
      <c r="C544" s="148" t="s">
        <v>82</v>
      </c>
      <c r="D544" s="148">
        <v>3335</v>
      </c>
      <c r="E544" s="148" t="s">
        <v>200</v>
      </c>
      <c r="F544" s="148">
        <v>12.175000000000001</v>
      </c>
      <c r="G544" s="148">
        <v>450</v>
      </c>
      <c r="H544" s="148">
        <v>0.54800000000000004</v>
      </c>
      <c r="I544" s="148" t="s">
        <v>192</v>
      </c>
      <c r="J544" s="148" t="s">
        <v>75</v>
      </c>
    </row>
    <row r="545" spans="1:10" x14ac:dyDescent="0.35">
      <c r="A545" s="148">
        <v>3.0516666666666601</v>
      </c>
      <c r="B545" s="148">
        <v>37</v>
      </c>
      <c r="C545" s="148" t="s">
        <v>82</v>
      </c>
      <c r="D545" s="148">
        <v>3612</v>
      </c>
      <c r="E545" s="148" t="s">
        <v>200</v>
      </c>
      <c r="F545" s="148">
        <v>12.175000000000001</v>
      </c>
      <c r="G545" s="148">
        <v>450</v>
      </c>
      <c r="H545" s="148">
        <v>0.54800000000000004</v>
      </c>
      <c r="I545" s="148" t="s">
        <v>192</v>
      </c>
      <c r="J545" s="148" t="s">
        <v>75</v>
      </c>
    </row>
    <row r="546" spans="1:10" x14ac:dyDescent="0.35">
      <c r="A546" s="148">
        <v>3.1016666666666599</v>
      </c>
      <c r="B546" s="148">
        <v>37</v>
      </c>
      <c r="C546" s="148" t="s">
        <v>82</v>
      </c>
      <c r="D546" s="148">
        <v>3773</v>
      </c>
      <c r="E546" s="148" t="s">
        <v>200</v>
      </c>
      <c r="F546" s="148">
        <v>12.175000000000001</v>
      </c>
      <c r="G546" s="148">
        <v>450</v>
      </c>
      <c r="H546" s="148">
        <v>0.54800000000000004</v>
      </c>
      <c r="I546" s="148" t="s">
        <v>192</v>
      </c>
      <c r="J546" s="148" t="s">
        <v>75</v>
      </c>
    </row>
    <row r="547" spans="1:10" x14ac:dyDescent="0.35">
      <c r="A547" s="148">
        <v>3.1516666666666602</v>
      </c>
      <c r="B547" s="148">
        <v>37</v>
      </c>
      <c r="C547" s="148" t="s">
        <v>82</v>
      </c>
      <c r="D547" s="148">
        <v>4077</v>
      </c>
      <c r="E547" s="148" t="s">
        <v>200</v>
      </c>
      <c r="F547" s="148">
        <v>12.175000000000001</v>
      </c>
      <c r="G547" s="148">
        <v>450</v>
      </c>
      <c r="H547" s="148">
        <v>0.54800000000000004</v>
      </c>
      <c r="I547" s="148" t="s">
        <v>192</v>
      </c>
      <c r="J547" s="148" t="s">
        <v>75</v>
      </c>
    </row>
    <row r="548" spans="1:10" x14ac:dyDescent="0.35">
      <c r="A548" s="148">
        <v>3.20166666666666</v>
      </c>
      <c r="B548" s="148">
        <v>37</v>
      </c>
      <c r="C548" s="148" t="s">
        <v>82</v>
      </c>
      <c r="D548" s="148">
        <v>3600</v>
      </c>
      <c r="E548" s="148" t="s">
        <v>200</v>
      </c>
      <c r="F548" s="148">
        <v>12.175000000000001</v>
      </c>
      <c r="G548" s="148">
        <v>450</v>
      </c>
      <c r="H548" s="148">
        <v>0.54800000000000004</v>
      </c>
      <c r="I548" s="148" t="s">
        <v>192</v>
      </c>
      <c r="J548" s="148" t="s">
        <v>75</v>
      </c>
    </row>
    <row r="549" spans="1:10" x14ac:dyDescent="0.35">
      <c r="A549" s="148">
        <v>3.2516666666666598</v>
      </c>
      <c r="B549" s="148">
        <v>37</v>
      </c>
      <c r="C549" s="148" t="s">
        <v>82</v>
      </c>
      <c r="D549" s="148">
        <v>4170</v>
      </c>
      <c r="E549" s="148" t="s">
        <v>200</v>
      </c>
      <c r="F549" s="148">
        <v>12.175000000000001</v>
      </c>
      <c r="G549" s="148">
        <v>450</v>
      </c>
      <c r="H549" s="148">
        <v>0.54800000000000004</v>
      </c>
      <c r="I549" s="148" t="s">
        <v>192</v>
      </c>
      <c r="J549" s="148" t="s">
        <v>75</v>
      </c>
    </row>
    <row r="550" spans="1:10" x14ac:dyDescent="0.35">
      <c r="A550" s="148">
        <v>3.3016666666666601</v>
      </c>
      <c r="B550" s="148">
        <v>37</v>
      </c>
      <c r="C550" s="148" t="s">
        <v>82</v>
      </c>
      <c r="D550" s="148">
        <v>4284</v>
      </c>
      <c r="E550" s="148" t="s">
        <v>200</v>
      </c>
      <c r="F550" s="148">
        <v>12.175000000000001</v>
      </c>
      <c r="G550" s="148">
        <v>450</v>
      </c>
      <c r="H550" s="148">
        <v>0.54800000000000004</v>
      </c>
      <c r="I550" s="148" t="s">
        <v>192</v>
      </c>
      <c r="J550" s="148" t="s">
        <v>75</v>
      </c>
    </row>
    <row r="551" spans="1:10" x14ac:dyDescent="0.35">
      <c r="A551" s="148">
        <v>3.3516666666666599</v>
      </c>
      <c r="B551" s="148">
        <v>37</v>
      </c>
      <c r="C551" s="148" t="s">
        <v>82</v>
      </c>
      <c r="D551" s="148">
        <v>4562</v>
      </c>
      <c r="E551" s="148" t="s">
        <v>200</v>
      </c>
      <c r="F551" s="148">
        <v>12.175000000000001</v>
      </c>
      <c r="G551" s="148">
        <v>450</v>
      </c>
      <c r="H551" s="148">
        <v>0.54800000000000004</v>
      </c>
      <c r="I551" s="148" t="s">
        <v>192</v>
      </c>
      <c r="J551" s="148" t="s">
        <v>75</v>
      </c>
    </row>
    <row r="552" spans="1:10" x14ac:dyDescent="0.35">
      <c r="A552" s="148">
        <v>3.4016666666666602</v>
      </c>
      <c r="B552" s="148">
        <v>37</v>
      </c>
      <c r="C552" s="148" t="s">
        <v>82</v>
      </c>
      <c r="D552" s="148">
        <v>4095</v>
      </c>
      <c r="E552" s="148" t="s">
        <v>200</v>
      </c>
      <c r="F552" s="148">
        <v>12.175000000000001</v>
      </c>
      <c r="G552" s="148">
        <v>450</v>
      </c>
      <c r="H552" s="148">
        <v>0.54800000000000004</v>
      </c>
      <c r="I552" s="148" t="s">
        <v>192</v>
      </c>
      <c r="J552" s="148" t="s">
        <v>75</v>
      </c>
    </row>
    <row r="553" spans="1:10" x14ac:dyDescent="0.35">
      <c r="A553" s="148">
        <v>3.45166666666666</v>
      </c>
      <c r="B553" s="148">
        <v>37</v>
      </c>
      <c r="C553" s="148" t="s">
        <v>82</v>
      </c>
      <c r="D553" s="148">
        <v>4062</v>
      </c>
      <c r="E553" s="148" t="s">
        <v>200</v>
      </c>
      <c r="F553" s="148">
        <v>12.175000000000001</v>
      </c>
      <c r="G553" s="148">
        <v>450</v>
      </c>
      <c r="H553" s="148">
        <v>0.54800000000000004</v>
      </c>
      <c r="I553" s="148" t="s">
        <v>192</v>
      </c>
      <c r="J553" s="148" t="s">
        <v>75</v>
      </c>
    </row>
    <row r="554" spans="1:10" x14ac:dyDescent="0.35">
      <c r="A554" s="148">
        <v>3.5016666666666598</v>
      </c>
      <c r="B554" s="148">
        <v>37</v>
      </c>
      <c r="C554" s="148" t="s">
        <v>82</v>
      </c>
      <c r="D554" s="148">
        <v>4349</v>
      </c>
      <c r="E554" s="148" t="s">
        <v>200</v>
      </c>
      <c r="F554" s="148">
        <v>12.175000000000001</v>
      </c>
      <c r="G554" s="148">
        <v>450</v>
      </c>
      <c r="H554" s="148">
        <v>0.54800000000000004</v>
      </c>
      <c r="I554" s="148" t="s">
        <v>192</v>
      </c>
      <c r="J554" s="148" t="s">
        <v>75</v>
      </c>
    </row>
    <row r="555" spans="1:10" x14ac:dyDescent="0.35">
      <c r="A555" s="148">
        <v>3.5516666666666601</v>
      </c>
      <c r="B555" s="148">
        <v>37</v>
      </c>
      <c r="C555" s="148" t="s">
        <v>82</v>
      </c>
      <c r="D555" s="148">
        <v>4082</v>
      </c>
      <c r="E555" s="148" t="s">
        <v>200</v>
      </c>
      <c r="F555" s="148">
        <v>12.175000000000001</v>
      </c>
      <c r="G555" s="148">
        <v>450</v>
      </c>
      <c r="H555" s="148">
        <v>0.54800000000000004</v>
      </c>
      <c r="I555" s="148" t="s">
        <v>192</v>
      </c>
      <c r="J555" s="148" t="s">
        <v>75</v>
      </c>
    </row>
    <row r="556" spans="1:10" x14ac:dyDescent="0.35">
      <c r="A556" s="148">
        <v>3.6016666666666599</v>
      </c>
      <c r="B556" s="148">
        <v>37</v>
      </c>
      <c r="C556" s="148" t="s">
        <v>82</v>
      </c>
      <c r="D556" s="148">
        <v>5477</v>
      </c>
      <c r="E556" s="148" t="s">
        <v>200</v>
      </c>
      <c r="F556" s="148">
        <v>12.175000000000001</v>
      </c>
      <c r="G556" s="148">
        <v>450</v>
      </c>
      <c r="H556" s="148">
        <v>0.54800000000000004</v>
      </c>
      <c r="I556" s="148" t="s">
        <v>192</v>
      </c>
      <c r="J556" s="148" t="s">
        <v>75</v>
      </c>
    </row>
    <row r="557" spans="1:10" x14ac:dyDescent="0.35">
      <c r="A557" s="148">
        <v>3.6516666666666602</v>
      </c>
      <c r="B557" s="148">
        <v>37.1</v>
      </c>
      <c r="C557" s="148" t="s">
        <v>82</v>
      </c>
      <c r="D557" s="148">
        <v>4080</v>
      </c>
      <c r="E557" s="148" t="s">
        <v>200</v>
      </c>
      <c r="F557" s="148">
        <v>12.175000000000001</v>
      </c>
      <c r="G557" s="148">
        <v>450</v>
      </c>
      <c r="H557" s="148">
        <v>0.54800000000000004</v>
      </c>
      <c r="I557" s="148" t="s">
        <v>192</v>
      </c>
      <c r="J557" s="148" t="s">
        <v>75</v>
      </c>
    </row>
    <row r="558" spans="1:10" x14ac:dyDescent="0.35">
      <c r="A558" s="148">
        <v>3.70166666666666</v>
      </c>
      <c r="B558" s="148">
        <v>37</v>
      </c>
      <c r="C558" s="148" t="s">
        <v>82</v>
      </c>
      <c r="D558" s="148">
        <v>4939</v>
      </c>
      <c r="E558" s="148" t="s">
        <v>200</v>
      </c>
      <c r="F558" s="148">
        <v>12.175000000000001</v>
      </c>
      <c r="G558" s="148">
        <v>450</v>
      </c>
      <c r="H558" s="148">
        <v>0.54800000000000004</v>
      </c>
      <c r="I558" s="148" t="s">
        <v>192</v>
      </c>
      <c r="J558" s="148" t="s">
        <v>75</v>
      </c>
    </row>
    <row r="559" spans="1:10" x14ac:dyDescent="0.35">
      <c r="A559" s="148">
        <v>3.7516666666666598</v>
      </c>
      <c r="B559" s="148">
        <v>37</v>
      </c>
      <c r="C559" s="148" t="s">
        <v>82</v>
      </c>
      <c r="D559" s="148">
        <v>4597</v>
      </c>
      <c r="E559" s="148" t="s">
        <v>200</v>
      </c>
      <c r="F559" s="148">
        <v>12.175000000000001</v>
      </c>
      <c r="G559" s="148">
        <v>450</v>
      </c>
      <c r="H559" s="148">
        <v>0.54800000000000004</v>
      </c>
      <c r="I559" s="148" t="s">
        <v>192</v>
      </c>
      <c r="J559" s="148" t="s">
        <v>75</v>
      </c>
    </row>
    <row r="560" spans="1:10" x14ac:dyDescent="0.35">
      <c r="A560" s="148">
        <v>3.8016666666666601</v>
      </c>
      <c r="B560" s="148">
        <v>37</v>
      </c>
      <c r="C560" s="148" t="s">
        <v>82</v>
      </c>
      <c r="D560" s="148">
        <v>4409</v>
      </c>
      <c r="E560" s="148" t="s">
        <v>200</v>
      </c>
      <c r="F560" s="148">
        <v>12.175000000000001</v>
      </c>
      <c r="G560" s="148">
        <v>450</v>
      </c>
      <c r="H560" s="148">
        <v>0.54800000000000004</v>
      </c>
      <c r="I560" s="148" t="s">
        <v>192</v>
      </c>
      <c r="J560" s="148" t="s">
        <v>75</v>
      </c>
    </row>
    <row r="561" spans="1:10" x14ac:dyDescent="0.35">
      <c r="A561" s="148">
        <v>3.8516666666666599</v>
      </c>
      <c r="B561" s="148">
        <v>37</v>
      </c>
      <c r="C561" s="148" t="s">
        <v>82</v>
      </c>
      <c r="D561" s="148">
        <v>4922</v>
      </c>
      <c r="E561" s="148" t="s">
        <v>200</v>
      </c>
      <c r="F561" s="148">
        <v>12.175000000000001</v>
      </c>
      <c r="G561" s="148">
        <v>450</v>
      </c>
      <c r="H561" s="148">
        <v>0.54800000000000004</v>
      </c>
      <c r="I561" s="148" t="s">
        <v>192</v>
      </c>
      <c r="J561" s="148" t="s">
        <v>75</v>
      </c>
    </row>
    <row r="562" spans="1:10" x14ac:dyDescent="0.35">
      <c r="A562" s="148">
        <v>3.9016666666666602</v>
      </c>
      <c r="B562" s="148">
        <v>37</v>
      </c>
      <c r="C562" s="148" t="s">
        <v>82</v>
      </c>
      <c r="D562" s="148">
        <v>4724</v>
      </c>
      <c r="E562" s="148" t="s">
        <v>200</v>
      </c>
      <c r="F562" s="148">
        <v>12.175000000000001</v>
      </c>
      <c r="G562" s="148">
        <v>450</v>
      </c>
      <c r="H562" s="148">
        <v>0.54800000000000004</v>
      </c>
      <c r="I562" s="148" t="s">
        <v>192</v>
      </c>
      <c r="J562" s="148" t="s">
        <v>75</v>
      </c>
    </row>
    <row r="563" spans="1:10" x14ac:dyDescent="0.35">
      <c r="A563" s="148">
        <v>3.95166666666666</v>
      </c>
      <c r="B563" s="148">
        <v>37</v>
      </c>
      <c r="C563" s="148" t="s">
        <v>82</v>
      </c>
      <c r="D563" s="148">
        <v>4706</v>
      </c>
      <c r="E563" s="148" t="s">
        <v>200</v>
      </c>
      <c r="F563" s="148">
        <v>12.175000000000001</v>
      </c>
      <c r="G563" s="148">
        <v>450</v>
      </c>
      <c r="H563" s="148">
        <v>0.54800000000000004</v>
      </c>
      <c r="I563" s="148" t="s">
        <v>192</v>
      </c>
      <c r="J563" s="148" t="s">
        <v>75</v>
      </c>
    </row>
    <row r="564" spans="1:10" x14ac:dyDescent="0.35">
      <c r="A564" s="148">
        <v>4.0016666666666598</v>
      </c>
      <c r="B564" s="148">
        <v>37</v>
      </c>
      <c r="C564" s="148" t="s">
        <v>82</v>
      </c>
      <c r="D564" s="148">
        <v>5551</v>
      </c>
      <c r="E564" s="148" t="s">
        <v>200</v>
      </c>
      <c r="F564" s="148">
        <v>12.175000000000001</v>
      </c>
      <c r="G564" s="148">
        <v>450</v>
      </c>
      <c r="H564" s="148">
        <v>0.54800000000000004</v>
      </c>
      <c r="I564" s="148" t="s">
        <v>192</v>
      </c>
      <c r="J564" s="148" t="s">
        <v>75</v>
      </c>
    </row>
    <row r="565" spans="1:10" x14ac:dyDescent="0.35">
      <c r="A565" s="148">
        <v>4.0516666666666596</v>
      </c>
      <c r="B565" s="148">
        <v>37</v>
      </c>
      <c r="C565" s="148" t="s">
        <v>82</v>
      </c>
      <c r="D565" s="148">
        <v>5252</v>
      </c>
      <c r="E565" s="148" t="s">
        <v>200</v>
      </c>
      <c r="F565" s="148">
        <v>12.175000000000001</v>
      </c>
      <c r="G565" s="148">
        <v>450</v>
      </c>
      <c r="H565" s="148">
        <v>0.54800000000000004</v>
      </c>
      <c r="I565" s="148" t="s">
        <v>192</v>
      </c>
      <c r="J565" s="148" t="s">
        <v>75</v>
      </c>
    </row>
    <row r="566" spans="1:10" x14ac:dyDescent="0.35">
      <c r="A566" s="148">
        <v>4.1016666666666604</v>
      </c>
      <c r="B566" s="148">
        <v>37</v>
      </c>
      <c r="C566" s="148" t="s">
        <v>82</v>
      </c>
      <c r="D566" s="148">
        <v>6251</v>
      </c>
      <c r="E566" s="148" t="s">
        <v>200</v>
      </c>
      <c r="F566" s="148">
        <v>12.175000000000001</v>
      </c>
      <c r="G566" s="148">
        <v>450</v>
      </c>
      <c r="H566" s="148">
        <v>0.54800000000000004</v>
      </c>
      <c r="I566" s="148" t="s">
        <v>192</v>
      </c>
      <c r="J566" s="148" t="s">
        <v>75</v>
      </c>
    </row>
    <row r="567" spans="1:10" x14ac:dyDescent="0.35">
      <c r="A567" s="148">
        <v>4.1516666666666602</v>
      </c>
      <c r="B567" s="148">
        <v>37</v>
      </c>
      <c r="C567" s="148" t="s">
        <v>82</v>
      </c>
      <c r="D567" s="148">
        <v>5860</v>
      </c>
      <c r="E567" s="148" t="s">
        <v>200</v>
      </c>
      <c r="F567" s="148">
        <v>12.175000000000001</v>
      </c>
      <c r="G567" s="148">
        <v>450</v>
      </c>
      <c r="H567" s="148">
        <v>0.54800000000000004</v>
      </c>
      <c r="I567" s="148" t="s">
        <v>192</v>
      </c>
      <c r="J567" s="148" t="s">
        <v>75</v>
      </c>
    </row>
    <row r="568" spans="1:10" x14ac:dyDescent="0.35">
      <c r="A568" s="148">
        <v>4.20166666666666</v>
      </c>
      <c r="B568" s="148">
        <v>37</v>
      </c>
      <c r="C568" s="148" t="s">
        <v>82</v>
      </c>
      <c r="D568" s="148">
        <v>6039</v>
      </c>
      <c r="E568" s="148" t="s">
        <v>200</v>
      </c>
      <c r="F568" s="148">
        <v>12.175000000000001</v>
      </c>
      <c r="G568" s="148">
        <v>450</v>
      </c>
      <c r="H568" s="148">
        <v>0.54800000000000004</v>
      </c>
      <c r="I568" s="148" t="s">
        <v>192</v>
      </c>
      <c r="J568" s="148" t="s">
        <v>75</v>
      </c>
    </row>
    <row r="569" spans="1:10" x14ac:dyDescent="0.35">
      <c r="A569" s="148">
        <v>4.2516666666666598</v>
      </c>
      <c r="B569" s="148">
        <v>37</v>
      </c>
      <c r="C569" s="148" t="s">
        <v>82</v>
      </c>
      <c r="D569" s="148">
        <v>6104</v>
      </c>
      <c r="E569" s="148" t="s">
        <v>200</v>
      </c>
      <c r="F569" s="148">
        <v>12.175000000000001</v>
      </c>
      <c r="G569" s="148">
        <v>450</v>
      </c>
      <c r="H569" s="148">
        <v>0.54800000000000004</v>
      </c>
      <c r="I569" s="148" t="s">
        <v>192</v>
      </c>
      <c r="J569" s="148" t="s">
        <v>75</v>
      </c>
    </row>
    <row r="570" spans="1:10" x14ac:dyDescent="0.35">
      <c r="A570" s="148">
        <v>4.3016666666666596</v>
      </c>
      <c r="B570" s="148">
        <v>37</v>
      </c>
      <c r="C570" s="148" t="s">
        <v>82</v>
      </c>
      <c r="D570" s="148">
        <v>6005</v>
      </c>
      <c r="E570" s="148" t="s">
        <v>200</v>
      </c>
      <c r="F570" s="148">
        <v>12.175000000000001</v>
      </c>
      <c r="G570" s="148">
        <v>450</v>
      </c>
      <c r="H570" s="148">
        <v>0.54800000000000004</v>
      </c>
      <c r="I570" s="148" t="s">
        <v>192</v>
      </c>
      <c r="J570" s="148" t="s">
        <v>75</v>
      </c>
    </row>
    <row r="571" spans="1:10" x14ac:dyDescent="0.35">
      <c r="A571" s="148">
        <v>4.3516666666666604</v>
      </c>
      <c r="B571" s="148">
        <v>37</v>
      </c>
      <c r="C571" s="148" t="s">
        <v>82</v>
      </c>
      <c r="D571" s="148">
        <v>6049</v>
      </c>
      <c r="E571" s="148" t="s">
        <v>200</v>
      </c>
      <c r="F571" s="148">
        <v>12.175000000000001</v>
      </c>
      <c r="G571" s="148">
        <v>450</v>
      </c>
      <c r="H571" s="148">
        <v>0.54800000000000004</v>
      </c>
      <c r="I571" s="148" t="s">
        <v>192</v>
      </c>
      <c r="J571" s="148" t="s">
        <v>75</v>
      </c>
    </row>
    <row r="572" spans="1:10" x14ac:dyDescent="0.35">
      <c r="A572" s="148">
        <v>4.4016666666666602</v>
      </c>
      <c r="B572" s="148">
        <v>37</v>
      </c>
      <c r="C572" s="148" t="s">
        <v>82</v>
      </c>
      <c r="D572" s="148">
        <v>6149</v>
      </c>
      <c r="E572" s="148" t="s">
        <v>200</v>
      </c>
      <c r="F572" s="148">
        <v>12.175000000000001</v>
      </c>
      <c r="G572" s="148">
        <v>450</v>
      </c>
      <c r="H572" s="148">
        <v>0.54800000000000004</v>
      </c>
      <c r="I572" s="148" t="s">
        <v>192</v>
      </c>
      <c r="J572" s="148" t="s">
        <v>75</v>
      </c>
    </row>
    <row r="573" spans="1:10" x14ac:dyDescent="0.35">
      <c r="A573" s="148">
        <v>4.45166666666666</v>
      </c>
      <c r="B573" s="148">
        <v>37</v>
      </c>
      <c r="C573" s="148" t="s">
        <v>82</v>
      </c>
      <c r="D573" s="148">
        <v>6575</v>
      </c>
      <c r="E573" s="148" t="s">
        <v>200</v>
      </c>
      <c r="F573" s="148">
        <v>12.175000000000001</v>
      </c>
      <c r="G573" s="148">
        <v>450</v>
      </c>
      <c r="H573" s="148">
        <v>0.54800000000000004</v>
      </c>
      <c r="I573" s="148" t="s">
        <v>192</v>
      </c>
      <c r="J573" s="148" t="s">
        <v>75</v>
      </c>
    </row>
    <row r="574" spans="1:10" x14ac:dyDescent="0.35">
      <c r="A574" s="148">
        <v>4.5016666666666598</v>
      </c>
      <c r="B574" s="148">
        <v>37</v>
      </c>
      <c r="C574" s="148" t="s">
        <v>82</v>
      </c>
      <c r="D574" s="148">
        <v>6366</v>
      </c>
      <c r="E574" s="148" t="s">
        <v>200</v>
      </c>
      <c r="F574" s="148">
        <v>12.175000000000001</v>
      </c>
      <c r="G574" s="148">
        <v>450</v>
      </c>
      <c r="H574" s="148">
        <v>0.54800000000000004</v>
      </c>
      <c r="I574" s="148" t="s">
        <v>192</v>
      </c>
      <c r="J574" s="148" t="s">
        <v>75</v>
      </c>
    </row>
    <row r="575" spans="1:10" x14ac:dyDescent="0.35">
      <c r="A575" s="148">
        <v>4.5516666666666596</v>
      </c>
      <c r="B575" s="148">
        <v>37</v>
      </c>
      <c r="C575" s="148" t="s">
        <v>82</v>
      </c>
      <c r="D575" s="148">
        <v>7000</v>
      </c>
      <c r="E575" s="148" t="s">
        <v>200</v>
      </c>
      <c r="F575" s="148">
        <v>12.175000000000001</v>
      </c>
      <c r="G575" s="148">
        <v>450</v>
      </c>
      <c r="H575" s="148">
        <v>0.54800000000000004</v>
      </c>
      <c r="I575" s="148" t="s">
        <v>192</v>
      </c>
      <c r="J575" s="148" t="s">
        <v>75</v>
      </c>
    </row>
    <row r="576" spans="1:10" x14ac:dyDescent="0.35">
      <c r="A576" s="148">
        <v>4.6016666666666604</v>
      </c>
      <c r="B576" s="148">
        <v>37</v>
      </c>
      <c r="C576" s="148" t="s">
        <v>82</v>
      </c>
      <c r="D576" s="148">
        <v>6975</v>
      </c>
      <c r="E576" s="148" t="s">
        <v>200</v>
      </c>
      <c r="F576" s="148">
        <v>12.175000000000001</v>
      </c>
      <c r="G576" s="148">
        <v>450</v>
      </c>
      <c r="H576" s="148">
        <v>0.54800000000000004</v>
      </c>
      <c r="I576" s="148" t="s">
        <v>192</v>
      </c>
      <c r="J576" s="148" t="s">
        <v>75</v>
      </c>
    </row>
    <row r="577" spans="1:10" x14ac:dyDescent="0.35">
      <c r="A577" s="148">
        <v>4.6516666666666602</v>
      </c>
      <c r="B577" s="148">
        <v>37</v>
      </c>
      <c r="C577" s="148" t="s">
        <v>82</v>
      </c>
      <c r="D577" s="148">
        <v>7905</v>
      </c>
      <c r="E577" s="148" t="s">
        <v>200</v>
      </c>
      <c r="F577" s="148">
        <v>12.175000000000001</v>
      </c>
      <c r="G577" s="148">
        <v>450</v>
      </c>
      <c r="H577" s="148">
        <v>0.54800000000000004</v>
      </c>
      <c r="I577" s="148" t="s">
        <v>192</v>
      </c>
      <c r="J577" s="148" t="s">
        <v>75</v>
      </c>
    </row>
    <row r="578" spans="1:10" x14ac:dyDescent="0.35">
      <c r="A578" s="148">
        <v>4.70166666666666</v>
      </c>
      <c r="B578" s="148">
        <v>37</v>
      </c>
      <c r="C578" s="148" t="s">
        <v>82</v>
      </c>
      <c r="D578" s="148">
        <v>7334</v>
      </c>
      <c r="E578" s="148" t="s">
        <v>200</v>
      </c>
      <c r="F578" s="148">
        <v>12.175000000000001</v>
      </c>
      <c r="G578" s="148">
        <v>450</v>
      </c>
      <c r="H578" s="148">
        <v>0.54800000000000004</v>
      </c>
      <c r="I578" s="148" t="s">
        <v>192</v>
      </c>
      <c r="J578" s="148" t="s">
        <v>75</v>
      </c>
    </row>
    <row r="579" spans="1:10" x14ac:dyDescent="0.35">
      <c r="A579" s="148">
        <v>4.7516666666666598</v>
      </c>
      <c r="B579" s="148">
        <v>37</v>
      </c>
      <c r="C579" s="148" t="s">
        <v>82</v>
      </c>
      <c r="D579" s="148">
        <v>9148</v>
      </c>
      <c r="E579" s="148" t="s">
        <v>200</v>
      </c>
      <c r="F579" s="148">
        <v>12.175000000000001</v>
      </c>
      <c r="G579" s="148">
        <v>450</v>
      </c>
      <c r="H579" s="148">
        <v>0.54800000000000004</v>
      </c>
      <c r="I579" s="148" t="s">
        <v>192</v>
      </c>
      <c r="J579" s="148" t="s">
        <v>75</v>
      </c>
    </row>
    <row r="580" spans="1:10" x14ac:dyDescent="0.35">
      <c r="A580" s="148">
        <v>4.8016666666666596</v>
      </c>
      <c r="B580" s="148">
        <v>37</v>
      </c>
      <c r="C580" s="148" t="s">
        <v>82</v>
      </c>
      <c r="D580" s="148">
        <v>8004</v>
      </c>
      <c r="E580" s="148" t="s">
        <v>200</v>
      </c>
      <c r="F580" s="148">
        <v>12.175000000000001</v>
      </c>
      <c r="G580" s="148">
        <v>450</v>
      </c>
      <c r="H580" s="148">
        <v>0.54800000000000004</v>
      </c>
      <c r="I580" s="148" t="s">
        <v>192</v>
      </c>
      <c r="J580" s="148" t="s">
        <v>75</v>
      </c>
    </row>
    <row r="581" spans="1:10" x14ac:dyDescent="0.35">
      <c r="A581" s="148">
        <v>4.8516666666666604</v>
      </c>
      <c r="B581" s="148">
        <v>37</v>
      </c>
      <c r="C581" s="148" t="s">
        <v>82</v>
      </c>
      <c r="D581" s="148">
        <v>8837</v>
      </c>
      <c r="E581" s="148" t="s">
        <v>200</v>
      </c>
      <c r="F581" s="148">
        <v>12.175000000000001</v>
      </c>
      <c r="G581" s="148">
        <v>450</v>
      </c>
      <c r="H581" s="148">
        <v>0.54800000000000004</v>
      </c>
      <c r="I581" s="148" t="s">
        <v>192</v>
      </c>
      <c r="J581" s="148" t="s">
        <v>75</v>
      </c>
    </row>
    <row r="582" spans="1:10" x14ac:dyDescent="0.35">
      <c r="A582" s="148">
        <v>4.9016666666666602</v>
      </c>
      <c r="B582" s="148">
        <v>37</v>
      </c>
      <c r="C582" s="148" t="s">
        <v>82</v>
      </c>
      <c r="D582" s="148">
        <v>9070</v>
      </c>
      <c r="E582" s="148" t="s">
        <v>200</v>
      </c>
      <c r="F582" s="148">
        <v>12.175000000000001</v>
      </c>
      <c r="G582" s="148">
        <v>450</v>
      </c>
      <c r="H582" s="148">
        <v>0.54800000000000004</v>
      </c>
      <c r="I582" s="148" t="s">
        <v>192</v>
      </c>
      <c r="J582" s="148" t="s">
        <v>75</v>
      </c>
    </row>
    <row r="583" spans="1:10" x14ac:dyDescent="0.35">
      <c r="A583" s="148">
        <v>4.95166666666666</v>
      </c>
      <c r="B583" s="148">
        <v>37</v>
      </c>
      <c r="C583" s="148" t="s">
        <v>82</v>
      </c>
      <c r="D583" s="148">
        <v>9534</v>
      </c>
      <c r="E583" s="148" t="s">
        <v>200</v>
      </c>
      <c r="F583" s="148">
        <v>12.175000000000001</v>
      </c>
      <c r="G583" s="148">
        <v>450</v>
      </c>
      <c r="H583" s="148">
        <v>0.54800000000000004</v>
      </c>
      <c r="I583" s="148" t="s">
        <v>192</v>
      </c>
      <c r="J583" s="148" t="s">
        <v>75</v>
      </c>
    </row>
    <row r="584" spans="1:10" x14ac:dyDescent="0.35">
      <c r="A584" s="148">
        <v>5.0016666666666598</v>
      </c>
      <c r="B584" s="148">
        <v>37</v>
      </c>
      <c r="C584" s="148" t="s">
        <v>82</v>
      </c>
      <c r="D584" s="148">
        <v>9665</v>
      </c>
      <c r="E584" s="148" t="s">
        <v>200</v>
      </c>
      <c r="F584" s="148">
        <v>12.175000000000001</v>
      </c>
      <c r="G584" s="148">
        <v>450</v>
      </c>
      <c r="H584" s="148">
        <v>0.54800000000000004</v>
      </c>
      <c r="I584" s="148" t="s">
        <v>192</v>
      </c>
      <c r="J584" s="148" t="s">
        <v>75</v>
      </c>
    </row>
    <row r="585" spans="1:10" x14ac:dyDescent="0.35">
      <c r="A585" s="148">
        <v>5.0516666666666596</v>
      </c>
      <c r="B585" s="148">
        <v>37</v>
      </c>
      <c r="C585" s="148" t="s">
        <v>82</v>
      </c>
      <c r="D585" s="148">
        <v>10182</v>
      </c>
      <c r="E585" s="148" t="s">
        <v>200</v>
      </c>
      <c r="F585" s="148">
        <v>12.175000000000001</v>
      </c>
      <c r="G585" s="148">
        <v>450</v>
      </c>
      <c r="H585" s="148">
        <v>0.54800000000000004</v>
      </c>
      <c r="I585" s="148" t="s">
        <v>192</v>
      </c>
      <c r="J585" s="148" t="s">
        <v>75</v>
      </c>
    </row>
    <row r="586" spans="1:10" x14ac:dyDescent="0.35">
      <c r="A586" s="148">
        <v>5.1016666666666604</v>
      </c>
      <c r="B586" s="148">
        <v>37</v>
      </c>
      <c r="C586" s="148" t="s">
        <v>82</v>
      </c>
      <c r="D586" s="148">
        <v>10702</v>
      </c>
      <c r="E586" s="148" t="s">
        <v>200</v>
      </c>
      <c r="F586" s="148">
        <v>12.175000000000001</v>
      </c>
      <c r="G586" s="148">
        <v>450</v>
      </c>
      <c r="H586" s="148">
        <v>0.54800000000000004</v>
      </c>
      <c r="I586" s="148" t="s">
        <v>192</v>
      </c>
      <c r="J586" s="148" t="s">
        <v>75</v>
      </c>
    </row>
    <row r="587" spans="1:10" x14ac:dyDescent="0.35">
      <c r="A587" s="148">
        <v>5.1516666666666602</v>
      </c>
      <c r="B587" s="148">
        <v>37</v>
      </c>
      <c r="C587" s="148" t="s">
        <v>82</v>
      </c>
      <c r="D587" s="148">
        <v>10830</v>
      </c>
      <c r="E587" s="148" t="s">
        <v>200</v>
      </c>
      <c r="F587" s="148">
        <v>12.175000000000001</v>
      </c>
      <c r="G587" s="148">
        <v>450</v>
      </c>
      <c r="H587" s="148">
        <v>0.54800000000000004</v>
      </c>
      <c r="I587" s="148" t="s">
        <v>192</v>
      </c>
      <c r="J587" s="148" t="s">
        <v>75</v>
      </c>
    </row>
    <row r="588" spans="1:10" x14ac:dyDescent="0.35">
      <c r="A588" s="148">
        <v>5.20166666666666</v>
      </c>
      <c r="B588" s="148">
        <v>37</v>
      </c>
      <c r="C588" s="148" t="s">
        <v>82</v>
      </c>
      <c r="D588" s="148">
        <v>10802</v>
      </c>
      <c r="E588" s="148" t="s">
        <v>200</v>
      </c>
      <c r="F588" s="148">
        <v>12.175000000000001</v>
      </c>
      <c r="G588" s="148">
        <v>450</v>
      </c>
      <c r="H588" s="148">
        <v>0.54800000000000004</v>
      </c>
      <c r="I588" s="148" t="s">
        <v>192</v>
      </c>
      <c r="J588" s="148" t="s">
        <v>75</v>
      </c>
    </row>
    <row r="589" spans="1:10" x14ac:dyDescent="0.35">
      <c r="A589" s="148">
        <v>5.2516666666666598</v>
      </c>
      <c r="B589" s="148">
        <v>37</v>
      </c>
      <c r="C589" s="148" t="s">
        <v>82</v>
      </c>
      <c r="D589" s="148">
        <v>11547</v>
      </c>
      <c r="E589" s="148" t="s">
        <v>200</v>
      </c>
      <c r="F589" s="148">
        <v>12.175000000000001</v>
      </c>
      <c r="G589" s="148">
        <v>450</v>
      </c>
      <c r="H589" s="148">
        <v>0.54800000000000004</v>
      </c>
      <c r="I589" s="148" t="s">
        <v>192</v>
      </c>
      <c r="J589" s="148" t="s">
        <v>75</v>
      </c>
    </row>
    <row r="590" spans="1:10" x14ac:dyDescent="0.35">
      <c r="A590" s="148">
        <v>5.3016666666666596</v>
      </c>
      <c r="B590" s="148">
        <v>37</v>
      </c>
      <c r="C590" s="148" t="s">
        <v>82</v>
      </c>
      <c r="D590" s="148">
        <v>10839</v>
      </c>
      <c r="E590" s="148" t="s">
        <v>200</v>
      </c>
      <c r="F590" s="148">
        <v>12.175000000000001</v>
      </c>
      <c r="G590" s="148">
        <v>450</v>
      </c>
      <c r="H590" s="148">
        <v>0.54800000000000004</v>
      </c>
      <c r="I590" s="148" t="s">
        <v>192</v>
      </c>
      <c r="J590" s="148" t="s">
        <v>75</v>
      </c>
    </row>
    <row r="591" spans="1:10" x14ac:dyDescent="0.35">
      <c r="A591" s="148">
        <v>5.3516666666666604</v>
      </c>
      <c r="B591" s="148">
        <v>37</v>
      </c>
      <c r="C591" s="148" t="s">
        <v>82</v>
      </c>
      <c r="D591" s="148">
        <v>12227</v>
      </c>
      <c r="E591" s="148" t="s">
        <v>200</v>
      </c>
      <c r="F591" s="148">
        <v>12.175000000000001</v>
      </c>
      <c r="G591" s="148">
        <v>450</v>
      </c>
      <c r="H591" s="148">
        <v>0.54800000000000004</v>
      </c>
      <c r="I591" s="148" t="s">
        <v>192</v>
      </c>
      <c r="J591" s="148" t="s">
        <v>75</v>
      </c>
    </row>
    <row r="592" spans="1:10" x14ac:dyDescent="0.35">
      <c r="A592" s="148">
        <v>5.4016666666666602</v>
      </c>
      <c r="B592" s="148">
        <v>37</v>
      </c>
      <c r="C592" s="148" t="s">
        <v>82</v>
      </c>
      <c r="D592" s="148">
        <v>11833</v>
      </c>
      <c r="E592" s="148" t="s">
        <v>200</v>
      </c>
      <c r="F592" s="148">
        <v>12.175000000000001</v>
      </c>
      <c r="G592" s="148">
        <v>450</v>
      </c>
      <c r="H592" s="148">
        <v>0.54800000000000004</v>
      </c>
      <c r="I592" s="148" t="s">
        <v>192</v>
      </c>
      <c r="J592" s="148" t="s">
        <v>75</v>
      </c>
    </row>
    <row r="593" spans="1:10" x14ac:dyDescent="0.35">
      <c r="A593" s="148">
        <v>5.45166666666666</v>
      </c>
      <c r="B593" s="148">
        <v>37</v>
      </c>
      <c r="C593" s="148" t="s">
        <v>82</v>
      </c>
      <c r="D593" s="148">
        <v>13116</v>
      </c>
      <c r="E593" s="148" t="s">
        <v>200</v>
      </c>
      <c r="F593" s="148">
        <v>12.175000000000001</v>
      </c>
      <c r="G593" s="148">
        <v>450</v>
      </c>
      <c r="H593" s="148">
        <v>0.54800000000000004</v>
      </c>
      <c r="I593" s="148" t="s">
        <v>192</v>
      </c>
      <c r="J593" s="148" t="s">
        <v>75</v>
      </c>
    </row>
    <row r="594" spans="1:10" x14ac:dyDescent="0.35">
      <c r="A594" s="148">
        <v>5.5016666666666598</v>
      </c>
      <c r="B594" s="148">
        <v>37</v>
      </c>
      <c r="C594" s="148" t="s">
        <v>82</v>
      </c>
      <c r="D594" s="148">
        <v>11964</v>
      </c>
      <c r="E594" s="148" t="s">
        <v>200</v>
      </c>
      <c r="F594" s="148">
        <v>12.175000000000001</v>
      </c>
      <c r="G594" s="148">
        <v>450</v>
      </c>
      <c r="H594" s="148">
        <v>0.54800000000000004</v>
      </c>
      <c r="I594" s="148" t="s">
        <v>192</v>
      </c>
      <c r="J594" s="148" t="s">
        <v>75</v>
      </c>
    </row>
    <row r="595" spans="1:10" x14ac:dyDescent="0.35">
      <c r="A595" s="148">
        <v>5.5516666666666596</v>
      </c>
      <c r="B595" s="148">
        <v>37</v>
      </c>
      <c r="C595" s="148" t="s">
        <v>82</v>
      </c>
      <c r="D595" s="148">
        <v>13474</v>
      </c>
      <c r="E595" s="148" t="s">
        <v>200</v>
      </c>
      <c r="F595" s="148">
        <v>12.175000000000001</v>
      </c>
      <c r="G595" s="148">
        <v>450</v>
      </c>
      <c r="H595" s="148">
        <v>0.54800000000000004</v>
      </c>
      <c r="I595" s="148" t="s">
        <v>192</v>
      </c>
      <c r="J595" s="148" t="s">
        <v>75</v>
      </c>
    </row>
    <row r="596" spans="1:10" x14ac:dyDescent="0.35">
      <c r="A596" s="148">
        <v>5.6016666666666604</v>
      </c>
      <c r="B596" s="148">
        <v>37.1</v>
      </c>
      <c r="C596" s="148" t="s">
        <v>82</v>
      </c>
      <c r="D596" s="148">
        <v>13205</v>
      </c>
      <c r="E596" s="148" t="s">
        <v>200</v>
      </c>
      <c r="F596" s="148">
        <v>12.175000000000001</v>
      </c>
      <c r="G596" s="148">
        <v>450</v>
      </c>
      <c r="H596" s="148">
        <v>0.54800000000000004</v>
      </c>
      <c r="I596" s="148" t="s">
        <v>192</v>
      </c>
      <c r="J596" s="148" t="s">
        <v>75</v>
      </c>
    </row>
    <row r="597" spans="1:10" x14ac:dyDescent="0.35">
      <c r="A597" s="148">
        <v>5.6516666666666602</v>
      </c>
      <c r="B597" s="148">
        <v>37</v>
      </c>
      <c r="C597" s="148" t="s">
        <v>82</v>
      </c>
      <c r="D597" s="148">
        <v>12729</v>
      </c>
      <c r="E597" s="148" t="s">
        <v>200</v>
      </c>
      <c r="F597" s="148">
        <v>12.175000000000001</v>
      </c>
      <c r="G597" s="148">
        <v>450</v>
      </c>
      <c r="H597" s="148">
        <v>0.54800000000000004</v>
      </c>
      <c r="I597" s="148" t="s">
        <v>192</v>
      </c>
      <c r="J597" s="148" t="s">
        <v>75</v>
      </c>
    </row>
    <row r="598" spans="1:10" x14ac:dyDescent="0.35">
      <c r="A598" s="148">
        <v>5.70166666666666</v>
      </c>
      <c r="B598" s="148">
        <v>37</v>
      </c>
      <c r="C598" s="148" t="s">
        <v>82</v>
      </c>
      <c r="D598" s="148">
        <v>13261</v>
      </c>
      <c r="E598" s="148" t="s">
        <v>200</v>
      </c>
      <c r="F598" s="148">
        <v>12.175000000000001</v>
      </c>
      <c r="G598" s="148">
        <v>450</v>
      </c>
      <c r="H598" s="148">
        <v>0.54800000000000004</v>
      </c>
      <c r="I598" s="148" t="s">
        <v>192</v>
      </c>
      <c r="J598" s="148" t="s">
        <v>75</v>
      </c>
    </row>
    <row r="599" spans="1:10" x14ac:dyDescent="0.35">
      <c r="A599" s="148">
        <v>5.7516666666666598</v>
      </c>
      <c r="B599" s="148">
        <v>37.1</v>
      </c>
      <c r="C599" s="148" t="s">
        <v>82</v>
      </c>
      <c r="D599" s="148">
        <v>13818</v>
      </c>
      <c r="E599" s="148" t="s">
        <v>200</v>
      </c>
      <c r="F599" s="148">
        <v>12.175000000000001</v>
      </c>
      <c r="G599" s="148">
        <v>450</v>
      </c>
      <c r="H599" s="148">
        <v>0.54800000000000004</v>
      </c>
      <c r="I599" s="148" t="s">
        <v>192</v>
      </c>
      <c r="J599" s="148" t="s">
        <v>75</v>
      </c>
    </row>
    <row r="600" spans="1:10" x14ac:dyDescent="0.35">
      <c r="A600" s="148">
        <v>5.8016666666666596</v>
      </c>
      <c r="B600" s="148">
        <v>37</v>
      </c>
      <c r="C600" s="148" t="s">
        <v>82</v>
      </c>
      <c r="D600" s="148">
        <v>13438</v>
      </c>
      <c r="E600" s="148" t="s">
        <v>200</v>
      </c>
      <c r="F600" s="148">
        <v>12.175000000000001</v>
      </c>
      <c r="G600" s="148">
        <v>450</v>
      </c>
      <c r="H600" s="148">
        <v>0.54800000000000004</v>
      </c>
      <c r="I600" s="148" t="s">
        <v>192</v>
      </c>
      <c r="J600" s="148" t="s">
        <v>75</v>
      </c>
    </row>
    <row r="601" spans="1:10" x14ac:dyDescent="0.35">
      <c r="A601" s="148">
        <v>5.8516666666666604</v>
      </c>
      <c r="B601" s="148">
        <v>37</v>
      </c>
      <c r="C601" s="148" t="s">
        <v>82</v>
      </c>
      <c r="D601" s="148">
        <v>12777</v>
      </c>
      <c r="E601" s="148" t="s">
        <v>200</v>
      </c>
      <c r="F601" s="148">
        <v>12.175000000000001</v>
      </c>
      <c r="G601" s="148">
        <v>450</v>
      </c>
      <c r="H601" s="148">
        <v>0.54800000000000004</v>
      </c>
      <c r="I601" s="148" t="s">
        <v>192</v>
      </c>
      <c r="J601" s="148" t="s">
        <v>75</v>
      </c>
    </row>
    <row r="602" spans="1:10" x14ac:dyDescent="0.35">
      <c r="A602" s="148">
        <v>5.9016666666666602</v>
      </c>
      <c r="B602" s="148">
        <v>37</v>
      </c>
      <c r="C602" s="148" t="s">
        <v>82</v>
      </c>
      <c r="D602" s="148">
        <v>12997</v>
      </c>
      <c r="E602" s="148" t="s">
        <v>200</v>
      </c>
      <c r="F602" s="148">
        <v>12.175000000000001</v>
      </c>
      <c r="G602" s="148">
        <v>450</v>
      </c>
      <c r="H602" s="148">
        <v>0.54800000000000004</v>
      </c>
      <c r="I602" s="148" t="s">
        <v>192</v>
      </c>
      <c r="J602" s="148" t="s">
        <v>75</v>
      </c>
    </row>
    <row r="603" spans="1:10" x14ac:dyDescent="0.35">
      <c r="A603" s="148">
        <v>5.95166666666666</v>
      </c>
      <c r="B603" s="148">
        <v>37</v>
      </c>
      <c r="C603" s="148" t="s">
        <v>82</v>
      </c>
      <c r="D603" s="148">
        <v>13451</v>
      </c>
      <c r="E603" s="148" t="s">
        <v>200</v>
      </c>
      <c r="F603" s="148">
        <v>12.175000000000001</v>
      </c>
      <c r="G603" s="148">
        <v>450</v>
      </c>
      <c r="H603" s="148">
        <v>0.54800000000000004</v>
      </c>
      <c r="I603" s="148" t="s">
        <v>192</v>
      </c>
      <c r="J603" s="148" t="s">
        <v>75</v>
      </c>
    </row>
    <row r="604" spans="1:10" x14ac:dyDescent="0.35">
      <c r="A604" s="148">
        <v>6.0016666666666598</v>
      </c>
      <c r="B604" s="148">
        <v>37</v>
      </c>
      <c r="C604" s="148" t="s">
        <v>82</v>
      </c>
      <c r="D604" s="148">
        <v>13669</v>
      </c>
      <c r="E604" s="148" t="s">
        <v>200</v>
      </c>
      <c r="F604" s="148">
        <v>12.175000000000001</v>
      </c>
      <c r="G604" s="148">
        <v>450</v>
      </c>
      <c r="H604" s="148">
        <v>0.54800000000000004</v>
      </c>
      <c r="I604" s="148" t="s">
        <v>192</v>
      </c>
      <c r="J604" s="148" t="s">
        <v>75</v>
      </c>
    </row>
    <row r="605" spans="1:10" x14ac:dyDescent="0.35">
      <c r="A605" s="148">
        <v>6.0516666666666596</v>
      </c>
      <c r="B605" s="148">
        <v>37</v>
      </c>
      <c r="C605" s="148" t="s">
        <v>82</v>
      </c>
      <c r="D605" s="148">
        <v>13460</v>
      </c>
      <c r="E605" s="148" t="s">
        <v>200</v>
      </c>
      <c r="F605" s="148">
        <v>12.175000000000001</v>
      </c>
      <c r="G605" s="148">
        <v>450</v>
      </c>
      <c r="H605" s="148">
        <v>0.54800000000000004</v>
      </c>
      <c r="I605" s="148" t="s">
        <v>192</v>
      </c>
      <c r="J605" s="148" t="s">
        <v>75</v>
      </c>
    </row>
    <row r="606" spans="1:10" x14ac:dyDescent="0.35">
      <c r="A606" s="148">
        <v>6.1016666666666604</v>
      </c>
      <c r="B606" s="148">
        <v>37</v>
      </c>
      <c r="C606" s="148" t="s">
        <v>82</v>
      </c>
      <c r="D606" s="148">
        <v>13949</v>
      </c>
      <c r="E606" s="148" t="s">
        <v>200</v>
      </c>
      <c r="F606" s="148">
        <v>12.175000000000001</v>
      </c>
      <c r="G606" s="148">
        <v>450</v>
      </c>
      <c r="H606" s="148">
        <v>0.54800000000000004</v>
      </c>
      <c r="I606" s="148" t="s">
        <v>192</v>
      </c>
      <c r="J606" s="148" t="s">
        <v>75</v>
      </c>
    </row>
    <row r="607" spans="1:10" x14ac:dyDescent="0.35">
      <c r="A607" s="148">
        <v>6.1516666666666602</v>
      </c>
      <c r="B607" s="148">
        <v>37</v>
      </c>
      <c r="C607" s="148" t="s">
        <v>82</v>
      </c>
      <c r="D607" s="148">
        <v>13778</v>
      </c>
      <c r="E607" s="148" t="s">
        <v>200</v>
      </c>
      <c r="F607" s="148">
        <v>12.175000000000001</v>
      </c>
      <c r="G607" s="148">
        <v>450</v>
      </c>
      <c r="H607" s="148">
        <v>0.54800000000000004</v>
      </c>
      <c r="I607" s="148" t="s">
        <v>192</v>
      </c>
      <c r="J607" s="148" t="s">
        <v>75</v>
      </c>
    </row>
    <row r="608" spans="1:10" x14ac:dyDescent="0.35">
      <c r="A608" s="148">
        <v>6.20166666666666</v>
      </c>
      <c r="B608" s="148">
        <v>37</v>
      </c>
      <c r="C608" s="148" t="s">
        <v>82</v>
      </c>
      <c r="D608" s="148">
        <v>14209</v>
      </c>
      <c r="E608" s="148" t="s">
        <v>200</v>
      </c>
      <c r="F608" s="148">
        <v>12.175000000000001</v>
      </c>
      <c r="G608" s="148">
        <v>450</v>
      </c>
      <c r="H608" s="148">
        <v>0.54800000000000004</v>
      </c>
      <c r="I608" s="148" t="s">
        <v>192</v>
      </c>
      <c r="J608" s="148" t="s">
        <v>75</v>
      </c>
    </row>
    <row r="609" spans="1:10" x14ac:dyDescent="0.35">
      <c r="A609" s="148">
        <v>6.2516666666666598</v>
      </c>
      <c r="B609" s="148">
        <v>37</v>
      </c>
      <c r="C609" s="148" t="s">
        <v>82</v>
      </c>
      <c r="D609" s="148">
        <v>14060</v>
      </c>
      <c r="E609" s="148" t="s">
        <v>200</v>
      </c>
      <c r="F609" s="148">
        <v>12.175000000000001</v>
      </c>
      <c r="G609" s="148">
        <v>450</v>
      </c>
      <c r="H609" s="148">
        <v>0.54800000000000004</v>
      </c>
      <c r="I609" s="148" t="s">
        <v>192</v>
      </c>
      <c r="J609" s="148" t="s">
        <v>75</v>
      </c>
    </row>
    <row r="610" spans="1:10" x14ac:dyDescent="0.35">
      <c r="A610" s="148">
        <v>6.3016666666666596</v>
      </c>
      <c r="B610" s="148">
        <v>37</v>
      </c>
      <c r="C610" s="148" t="s">
        <v>82</v>
      </c>
      <c r="D610" s="148">
        <v>13884</v>
      </c>
      <c r="E610" s="148" t="s">
        <v>200</v>
      </c>
      <c r="F610" s="148">
        <v>12.175000000000001</v>
      </c>
      <c r="G610" s="148">
        <v>450</v>
      </c>
      <c r="H610" s="148">
        <v>0.54800000000000004</v>
      </c>
      <c r="I610" s="148" t="s">
        <v>192</v>
      </c>
      <c r="J610" s="148" t="s">
        <v>75</v>
      </c>
    </row>
    <row r="611" spans="1:10" x14ac:dyDescent="0.35">
      <c r="A611" s="148">
        <v>6.3516666666666604</v>
      </c>
      <c r="B611" s="148">
        <v>37</v>
      </c>
      <c r="C611" s="148" t="s">
        <v>82</v>
      </c>
      <c r="D611" s="148">
        <v>13181</v>
      </c>
      <c r="E611" s="148" t="s">
        <v>200</v>
      </c>
      <c r="F611" s="148">
        <v>12.175000000000001</v>
      </c>
      <c r="G611" s="148">
        <v>450</v>
      </c>
      <c r="H611" s="148">
        <v>0.54800000000000004</v>
      </c>
      <c r="I611" s="148" t="s">
        <v>192</v>
      </c>
      <c r="J611" s="148" t="s">
        <v>75</v>
      </c>
    </row>
    <row r="612" spans="1:10" x14ac:dyDescent="0.35">
      <c r="A612" s="148">
        <v>6.4016666666666602</v>
      </c>
      <c r="B612" s="148">
        <v>37</v>
      </c>
      <c r="C612" s="148" t="s">
        <v>82</v>
      </c>
      <c r="D612" s="148">
        <v>14147</v>
      </c>
      <c r="E612" s="148" t="s">
        <v>200</v>
      </c>
      <c r="F612" s="148">
        <v>12.175000000000001</v>
      </c>
      <c r="G612" s="148">
        <v>450</v>
      </c>
      <c r="H612" s="148">
        <v>0.54800000000000004</v>
      </c>
      <c r="I612" s="148" t="s">
        <v>192</v>
      </c>
      <c r="J612" s="148" t="s">
        <v>75</v>
      </c>
    </row>
    <row r="613" spans="1:10" x14ac:dyDescent="0.35">
      <c r="A613" s="148">
        <v>6.45166666666666</v>
      </c>
      <c r="B613" s="148">
        <v>37.1</v>
      </c>
      <c r="C613" s="148" t="s">
        <v>82</v>
      </c>
      <c r="D613" s="148">
        <v>13910</v>
      </c>
      <c r="E613" s="148" t="s">
        <v>200</v>
      </c>
      <c r="F613" s="148">
        <v>12.175000000000001</v>
      </c>
      <c r="G613" s="148">
        <v>450</v>
      </c>
      <c r="H613" s="148">
        <v>0.54800000000000004</v>
      </c>
      <c r="I613" s="148" t="s">
        <v>192</v>
      </c>
      <c r="J613" s="148" t="s">
        <v>75</v>
      </c>
    </row>
    <row r="614" spans="1:10" x14ac:dyDescent="0.35">
      <c r="A614" s="148">
        <v>6.5016666666666598</v>
      </c>
      <c r="B614" s="148">
        <v>37</v>
      </c>
      <c r="C614" s="148" t="s">
        <v>82</v>
      </c>
      <c r="D614" s="148">
        <v>14880</v>
      </c>
      <c r="E614" s="148" t="s">
        <v>200</v>
      </c>
      <c r="F614" s="148">
        <v>12.175000000000001</v>
      </c>
      <c r="G614" s="148">
        <v>450</v>
      </c>
      <c r="H614" s="148">
        <v>0.54800000000000004</v>
      </c>
      <c r="I614" s="148" t="s">
        <v>192</v>
      </c>
      <c r="J614" s="148" t="s">
        <v>75</v>
      </c>
    </row>
    <row r="615" spans="1:10" x14ac:dyDescent="0.35">
      <c r="A615" s="148">
        <v>6.5516666666666596</v>
      </c>
      <c r="B615" s="148">
        <v>37</v>
      </c>
      <c r="C615" s="148" t="s">
        <v>82</v>
      </c>
      <c r="D615" s="148">
        <v>14972</v>
      </c>
      <c r="E615" s="148" t="s">
        <v>200</v>
      </c>
      <c r="F615" s="148">
        <v>12.175000000000001</v>
      </c>
      <c r="G615" s="148">
        <v>450</v>
      </c>
      <c r="H615" s="148">
        <v>0.54800000000000004</v>
      </c>
      <c r="I615" s="148" t="s">
        <v>192</v>
      </c>
      <c r="J615" s="148" t="s">
        <v>75</v>
      </c>
    </row>
    <row r="616" spans="1:10" x14ac:dyDescent="0.35">
      <c r="A616" s="148">
        <v>6.6016666666666604</v>
      </c>
      <c r="B616" s="148">
        <v>37</v>
      </c>
      <c r="C616" s="148" t="s">
        <v>82</v>
      </c>
      <c r="D616" s="148">
        <v>14788</v>
      </c>
      <c r="E616" s="148" t="s">
        <v>200</v>
      </c>
      <c r="F616" s="148">
        <v>12.175000000000001</v>
      </c>
      <c r="G616" s="148">
        <v>450</v>
      </c>
      <c r="H616" s="148">
        <v>0.54800000000000004</v>
      </c>
      <c r="I616" s="148" t="s">
        <v>192</v>
      </c>
      <c r="J616" s="148" t="s">
        <v>75</v>
      </c>
    </row>
    <row r="617" spans="1:10" x14ac:dyDescent="0.35">
      <c r="A617" s="148">
        <v>6.6516666666666602</v>
      </c>
      <c r="B617" s="148">
        <v>37</v>
      </c>
      <c r="C617" s="148" t="s">
        <v>82</v>
      </c>
      <c r="D617" s="148">
        <v>13347</v>
      </c>
      <c r="E617" s="148" t="s">
        <v>200</v>
      </c>
      <c r="F617" s="148">
        <v>12.175000000000001</v>
      </c>
      <c r="G617" s="148">
        <v>450</v>
      </c>
      <c r="H617" s="148">
        <v>0.54800000000000004</v>
      </c>
      <c r="I617" s="148" t="s">
        <v>192</v>
      </c>
      <c r="J617" s="148" t="s">
        <v>75</v>
      </c>
    </row>
    <row r="618" spans="1:10" x14ac:dyDescent="0.35">
      <c r="A618" s="148">
        <v>6.70166666666666</v>
      </c>
      <c r="B618" s="148">
        <v>37</v>
      </c>
      <c r="C618" s="148" t="s">
        <v>82</v>
      </c>
      <c r="D618" s="148">
        <v>14056</v>
      </c>
      <c r="E618" s="148" t="s">
        <v>200</v>
      </c>
      <c r="F618" s="148">
        <v>12.175000000000001</v>
      </c>
      <c r="G618" s="148">
        <v>450</v>
      </c>
      <c r="H618" s="148">
        <v>0.54800000000000004</v>
      </c>
      <c r="I618" s="148" t="s">
        <v>192</v>
      </c>
      <c r="J618" s="148" t="s">
        <v>75</v>
      </c>
    </row>
    <row r="619" spans="1:10" x14ac:dyDescent="0.35">
      <c r="A619" s="148">
        <v>6.7516666666666598</v>
      </c>
      <c r="B619" s="148">
        <v>37</v>
      </c>
      <c r="C619" s="148" t="s">
        <v>82</v>
      </c>
      <c r="D619" s="148">
        <v>14602</v>
      </c>
      <c r="E619" s="148" t="s">
        <v>200</v>
      </c>
      <c r="F619" s="148">
        <v>12.175000000000001</v>
      </c>
      <c r="G619" s="148">
        <v>450</v>
      </c>
      <c r="H619" s="148">
        <v>0.54800000000000004</v>
      </c>
      <c r="I619" s="148" t="s">
        <v>192</v>
      </c>
      <c r="J619" s="148" t="s">
        <v>75</v>
      </c>
    </row>
    <row r="620" spans="1:10" x14ac:dyDescent="0.35">
      <c r="A620" s="148">
        <v>6.8016666666666596</v>
      </c>
      <c r="B620" s="148">
        <v>37</v>
      </c>
      <c r="C620" s="148" t="s">
        <v>82</v>
      </c>
      <c r="D620" s="148">
        <v>14916</v>
      </c>
      <c r="E620" s="148" t="s">
        <v>200</v>
      </c>
      <c r="F620" s="148">
        <v>12.175000000000001</v>
      </c>
      <c r="G620" s="148">
        <v>450</v>
      </c>
      <c r="H620" s="148">
        <v>0.54800000000000004</v>
      </c>
      <c r="I620" s="148" t="s">
        <v>192</v>
      </c>
      <c r="J620" s="148" t="s">
        <v>75</v>
      </c>
    </row>
    <row r="621" spans="1:10" x14ac:dyDescent="0.35">
      <c r="A621" s="148">
        <v>6.8516666666666604</v>
      </c>
      <c r="B621" s="148">
        <v>37</v>
      </c>
      <c r="C621" s="148" t="s">
        <v>82</v>
      </c>
      <c r="D621" s="148">
        <v>14968</v>
      </c>
      <c r="E621" s="148" t="s">
        <v>200</v>
      </c>
      <c r="F621" s="148">
        <v>12.175000000000001</v>
      </c>
      <c r="G621" s="148">
        <v>450</v>
      </c>
      <c r="H621" s="148">
        <v>0.54800000000000004</v>
      </c>
      <c r="I621" s="148" t="s">
        <v>192</v>
      </c>
      <c r="J621" s="148" t="s">
        <v>75</v>
      </c>
    </row>
    <row r="622" spans="1:10" x14ac:dyDescent="0.35">
      <c r="A622" s="148">
        <v>6.9016666666666602</v>
      </c>
      <c r="B622" s="148">
        <v>37</v>
      </c>
      <c r="C622" s="148" t="s">
        <v>82</v>
      </c>
      <c r="D622" s="148">
        <v>14648</v>
      </c>
      <c r="E622" s="148" t="s">
        <v>200</v>
      </c>
      <c r="F622" s="148">
        <v>12.175000000000001</v>
      </c>
      <c r="G622" s="148">
        <v>450</v>
      </c>
      <c r="H622" s="148">
        <v>0.54800000000000004</v>
      </c>
      <c r="I622" s="148" t="s">
        <v>192</v>
      </c>
      <c r="J622" s="148" t="s">
        <v>75</v>
      </c>
    </row>
    <row r="623" spans="1:10" x14ac:dyDescent="0.35">
      <c r="A623" s="148">
        <v>6.95166666666666</v>
      </c>
      <c r="B623" s="148">
        <v>37</v>
      </c>
      <c r="C623" s="148" t="s">
        <v>82</v>
      </c>
      <c r="D623" s="148">
        <v>14356</v>
      </c>
      <c r="E623" s="148" t="s">
        <v>200</v>
      </c>
      <c r="F623" s="148">
        <v>12.175000000000001</v>
      </c>
      <c r="G623" s="148">
        <v>450</v>
      </c>
      <c r="H623" s="148">
        <v>0.54800000000000004</v>
      </c>
      <c r="I623" s="148" t="s">
        <v>192</v>
      </c>
      <c r="J623" s="148" t="s">
        <v>75</v>
      </c>
    </row>
    <row r="624" spans="1:10" x14ac:dyDescent="0.35">
      <c r="A624" s="148">
        <v>7.0016666666666598</v>
      </c>
      <c r="B624" s="148">
        <v>37</v>
      </c>
      <c r="C624" s="148" t="s">
        <v>82</v>
      </c>
      <c r="D624" s="148">
        <v>14317</v>
      </c>
      <c r="E624" s="148" t="s">
        <v>200</v>
      </c>
      <c r="F624" s="148">
        <v>12.175000000000001</v>
      </c>
      <c r="G624" s="148">
        <v>450</v>
      </c>
      <c r="H624" s="148">
        <v>0.54800000000000004</v>
      </c>
      <c r="I624" s="148" t="s">
        <v>192</v>
      </c>
      <c r="J624" s="148" t="s">
        <v>75</v>
      </c>
    </row>
    <row r="625" spans="1:10" x14ac:dyDescent="0.35">
      <c r="A625" s="148">
        <v>7.0516666666666596</v>
      </c>
      <c r="B625" s="148">
        <v>37</v>
      </c>
      <c r="C625" s="148" t="s">
        <v>82</v>
      </c>
      <c r="D625" s="148">
        <v>14437</v>
      </c>
      <c r="E625" s="148" t="s">
        <v>200</v>
      </c>
      <c r="F625" s="148">
        <v>12.175000000000001</v>
      </c>
      <c r="G625" s="148">
        <v>450</v>
      </c>
      <c r="H625" s="148">
        <v>0.54800000000000004</v>
      </c>
      <c r="I625" s="148" t="s">
        <v>192</v>
      </c>
      <c r="J625" s="148" t="s">
        <v>75</v>
      </c>
    </row>
    <row r="626" spans="1:10" x14ac:dyDescent="0.35">
      <c r="A626" s="148">
        <v>7.1016666666666604</v>
      </c>
      <c r="B626" s="148">
        <v>37</v>
      </c>
      <c r="C626" s="148" t="s">
        <v>82</v>
      </c>
      <c r="D626" s="148">
        <v>14321</v>
      </c>
      <c r="E626" s="148" t="s">
        <v>200</v>
      </c>
      <c r="F626" s="148">
        <v>12.175000000000001</v>
      </c>
      <c r="G626" s="148">
        <v>450</v>
      </c>
      <c r="H626" s="148">
        <v>0.54800000000000004</v>
      </c>
      <c r="I626" s="148" t="s">
        <v>192</v>
      </c>
      <c r="J626" s="148" t="s">
        <v>75</v>
      </c>
    </row>
    <row r="627" spans="1:10" x14ac:dyDescent="0.35">
      <c r="A627" s="148">
        <v>7.1516666666666602</v>
      </c>
      <c r="B627" s="148">
        <v>37</v>
      </c>
      <c r="C627" s="148" t="s">
        <v>82</v>
      </c>
      <c r="D627" s="148">
        <v>15612</v>
      </c>
      <c r="E627" s="148" t="s">
        <v>200</v>
      </c>
      <c r="F627" s="148">
        <v>12.175000000000001</v>
      </c>
      <c r="G627" s="148">
        <v>450</v>
      </c>
      <c r="H627" s="148">
        <v>0.54800000000000004</v>
      </c>
      <c r="I627" s="148" t="s">
        <v>192</v>
      </c>
      <c r="J627" s="148" t="s">
        <v>75</v>
      </c>
    </row>
    <row r="628" spans="1:10" x14ac:dyDescent="0.35">
      <c r="A628" s="148">
        <v>7.20166666666666</v>
      </c>
      <c r="B628" s="148">
        <v>37</v>
      </c>
      <c r="C628" s="148" t="s">
        <v>82</v>
      </c>
      <c r="D628" s="148">
        <v>14525</v>
      </c>
      <c r="E628" s="148" t="s">
        <v>200</v>
      </c>
      <c r="F628" s="148">
        <v>12.175000000000001</v>
      </c>
      <c r="G628" s="148">
        <v>450</v>
      </c>
      <c r="H628" s="148">
        <v>0.54800000000000004</v>
      </c>
      <c r="I628" s="148" t="s">
        <v>192</v>
      </c>
      <c r="J628" s="148" t="s">
        <v>75</v>
      </c>
    </row>
    <row r="629" spans="1:10" x14ac:dyDescent="0.35">
      <c r="A629" s="148">
        <v>7.2516666666666598</v>
      </c>
      <c r="B629" s="148">
        <v>37</v>
      </c>
      <c r="C629" s="148" t="s">
        <v>82</v>
      </c>
      <c r="D629" s="148">
        <v>14559</v>
      </c>
      <c r="E629" s="148" t="s">
        <v>200</v>
      </c>
      <c r="F629" s="148">
        <v>12.175000000000001</v>
      </c>
      <c r="G629" s="148">
        <v>450</v>
      </c>
      <c r="H629" s="148">
        <v>0.54800000000000004</v>
      </c>
      <c r="I629" s="148" t="s">
        <v>192</v>
      </c>
      <c r="J629" s="148" t="s">
        <v>75</v>
      </c>
    </row>
    <row r="630" spans="1:10" x14ac:dyDescent="0.35">
      <c r="A630" s="148">
        <v>7.3016666666666596</v>
      </c>
      <c r="B630" s="148">
        <v>37</v>
      </c>
      <c r="C630" s="148" t="s">
        <v>82</v>
      </c>
      <c r="D630" s="148">
        <v>14926</v>
      </c>
      <c r="E630" s="148" t="s">
        <v>200</v>
      </c>
      <c r="F630" s="148">
        <v>12.175000000000001</v>
      </c>
      <c r="G630" s="148">
        <v>450</v>
      </c>
      <c r="H630" s="148">
        <v>0.54800000000000004</v>
      </c>
      <c r="I630" s="148" t="s">
        <v>192</v>
      </c>
      <c r="J630" s="148" t="s">
        <v>75</v>
      </c>
    </row>
    <row r="631" spans="1:10" x14ac:dyDescent="0.35">
      <c r="A631" s="148">
        <v>7.3516666666666604</v>
      </c>
      <c r="B631" s="148">
        <v>37</v>
      </c>
      <c r="C631" s="148" t="s">
        <v>82</v>
      </c>
      <c r="D631" s="148">
        <v>15259</v>
      </c>
      <c r="E631" s="148" t="s">
        <v>200</v>
      </c>
      <c r="F631" s="148">
        <v>12.175000000000001</v>
      </c>
      <c r="G631" s="148">
        <v>450</v>
      </c>
      <c r="H631" s="148">
        <v>0.54800000000000004</v>
      </c>
      <c r="I631" s="148" t="s">
        <v>192</v>
      </c>
      <c r="J631" s="148" t="s">
        <v>75</v>
      </c>
    </row>
    <row r="632" spans="1:10" x14ac:dyDescent="0.35">
      <c r="A632" s="148">
        <v>7.4016666666666602</v>
      </c>
      <c r="B632" s="148">
        <v>37</v>
      </c>
      <c r="C632" s="148" t="s">
        <v>82</v>
      </c>
      <c r="D632" s="148">
        <v>14386</v>
      </c>
      <c r="E632" s="148" t="s">
        <v>200</v>
      </c>
      <c r="F632" s="148">
        <v>12.175000000000001</v>
      </c>
      <c r="G632" s="148">
        <v>450</v>
      </c>
      <c r="H632" s="148">
        <v>0.54800000000000004</v>
      </c>
      <c r="I632" s="148" t="s">
        <v>192</v>
      </c>
      <c r="J632" s="148" t="s">
        <v>75</v>
      </c>
    </row>
    <row r="633" spans="1:10" x14ac:dyDescent="0.35">
      <c r="A633" s="148">
        <v>7.45166666666666</v>
      </c>
      <c r="B633" s="148">
        <v>37</v>
      </c>
      <c r="C633" s="148" t="s">
        <v>82</v>
      </c>
      <c r="D633" s="148">
        <v>15253</v>
      </c>
      <c r="E633" s="148" t="s">
        <v>200</v>
      </c>
      <c r="F633" s="148">
        <v>12.175000000000001</v>
      </c>
      <c r="G633" s="148">
        <v>450</v>
      </c>
      <c r="H633" s="148">
        <v>0.54800000000000004</v>
      </c>
      <c r="I633" s="148" t="s">
        <v>192</v>
      </c>
      <c r="J633" s="148" t="s">
        <v>75</v>
      </c>
    </row>
    <row r="634" spans="1:10" x14ac:dyDescent="0.35">
      <c r="A634" s="148">
        <v>7.5016666666666598</v>
      </c>
      <c r="B634" s="148">
        <v>37</v>
      </c>
      <c r="C634" s="148" t="s">
        <v>82</v>
      </c>
      <c r="D634" s="148">
        <v>14923</v>
      </c>
      <c r="E634" s="148" t="s">
        <v>200</v>
      </c>
      <c r="F634" s="148">
        <v>12.175000000000001</v>
      </c>
      <c r="G634" s="148">
        <v>450</v>
      </c>
      <c r="H634" s="148">
        <v>0.54800000000000004</v>
      </c>
      <c r="I634" s="148" t="s">
        <v>192</v>
      </c>
      <c r="J634" s="148" t="s">
        <v>75</v>
      </c>
    </row>
    <row r="635" spans="1:10" x14ac:dyDescent="0.35">
      <c r="A635" s="148">
        <v>7.5516666666666596</v>
      </c>
      <c r="B635" s="148">
        <v>37</v>
      </c>
      <c r="C635" s="148" t="s">
        <v>82</v>
      </c>
      <c r="D635" s="148">
        <v>13980</v>
      </c>
      <c r="E635" s="148" t="s">
        <v>200</v>
      </c>
      <c r="F635" s="148">
        <v>12.175000000000001</v>
      </c>
      <c r="G635" s="148">
        <v>450</v>
      </c>
      <c r="H635" s="148">
        <v>0.54800000000000004</v>
      </c>
      <c r="I635" s="148" t="s">
        <v>192</v>
      </c>
      <c r="J635" s="148" t="s">
        <v>75</v>
      </c>
    </row>
    <row r="636" spans="1:10" x14ac:dyDescent="0.35">
      <c r="A636" s="148">
        <v>7.6016666666666604</v>
      </c>
      <c r="B636" s="148">
        <v>37</v>
      </c>
      <c r="C636" s="148" t="s">
        <v>82</v>
      </c>
      <c r="D636" s="148">
        <v>14584</v>
      </c>
      <c r="E636" s="148" t="s">
        <v>200</v>
      </c>
      <c r="F636" s="148">
        <v>12.175000000000001</v>
      </c>
      <c r="G636" s="148">
        <v>450</v>
      </c>
      <c r="H636" s="148">
        <v>0.54800000000000004</v>
      </c>
      <c r="I636" s="148" t="s">
        <v>192</v>
      </c>
      <c r="J636" s="148" t="s">
        <v>75</v>
      </c>
    </row>
    <row r="637" spans="1:10" x14ac:dyDescent="0.35">
      <c r="A637" s="148">
        <v>7.6516666666666602</v>
      </c>
      <c r="B637" s="148">
        <v>37</v>
      </c>
      <c r="C637" s="148" t="s">
        <v>82</v>
      </c>
      <c r="D637" s="148">
        <v>15270</v>
      </c>
      <c r="E637" s="148" t="s">
        <v>200</v>
      </c>
      <c r="F637" s="148">
        <v>12.175000000000001</v>
      </c>
      <c r="G637" s="148">
        <v>450</v>
      </c>
      <c r="H637" s="148">
        <v>0.54800000000000004</v>
      </c>
      <c r="I637" s="148" t="s">
        <v>192</v>
      </c>
      <c r="J637" s="148" t="s">
        <v>75</v>
      </c>
    </row>
    <row r="638" spans="1:10" x14ac:dyDescent="0.35">
      <c r="A638" s="148">
        <v>7.70166666666666</v>
      </c>
      <c r="B638" s="148">
        <v>37</v>
      </c>
      <c r="C638" s="148" t="s">
        <v>82</v>
      </c>
      <c r="D638" s="148">
        <v>15662</v>
      </c>
      <c r="E638" s="148" t="s">
        <v>200</v>
      </c>
      <c r="F638" s="148">
        <v>12.175000000000001</v>
      </c>
      <c r="G638" s="148">
        <v>450</v>
      </c>
      <c r="H638" s="148">
        <v>0.54800000000000004</v>
      </c>
      <c r="I638" s="148" t="s">
        <v>192</v>
      </c>
      <c r="J638" s="148" t="s">
        <v>75</v>
      </c>
    </row>
    <row r="639" spans="1:10" x14ac:dyDescent="0.35">
      <c r="A639" s="148">
        <v>7.7516666666666598</v>
      </c>
      <c r="B639" s="148">
        <v>37</v>
      </c>
      <c r="C639" s="148" t="s">
        <v>82</v>
      </c>
      <c r="D639" s="148">
        <v>14528</v>
      </c>
      <c r="E639" s="148" t="s">
        <v>200</v>
      </c>
      <c r="F639" s="148">
        <v>12.175000000000001</v>
      </c>
      <c r="G639" s="148">
        <v>450</v>
      </c>
      <c r="H639" s="148">
        <v>0.54800000000000004</v>
      </c>
      <c r="I639" s="148" t="s">
        <v>192</v>
      </c>
      <c r="J639" s="148" t="s">
        <v>75</v>
      </c>
    </row>
    <row r="640" spans="1:10" x14ac:dyDescent="0.35">
      <c r="A640" s="148">
        <v>7.8016666666666596</v>
      </c>
      <c r="B640" s="148">
        <v>37</v>
      </c>
      <c r="C640" s="148" t="s">
        <v>82</v>
      </c>
      <c r="D640" s="148">
        <v>15611</v>
      </c>
      <c r="E640" s="148" t="s">
        <v>200</v>
      </c>
      <c r="F640" s="148">
        <v>12.175000000000001</v>
      </c>
      <c r="G640" s="148">
        <v>450</v>
      </c>
      <c r="H640" s="148">
        <v>0.54800000000000004</v>
      </c>
      <c r="I640" s="148" t="s">
        <v>192</v>
      </c>
      <c r="J640" s="148" t="s">
        <v>75</v>
      </c>
    </row>
    <row r="641" spans="1:10" x14ac:dyDescent="0.35">
      <c r="A641" s="148">
        <v>7.8516666666666604</v>
      </c>
      <c r="B641" s="148">
        <v>37</v>
      </c>
      <c r="C641" s="148" t="s">
        <v>82</v>
      </c>
      <c r="D641" s="148">
        <v>14517</v>
      </c>
      <c r="E641" s="148" t="s">
        <v>200</v>
      </c>
      <c r="F641" s="148">
        <v>12.175000000000001</v>
      </c>
      <c r="G641" s="148">
        <v>450</v>
      </c>
      <c r="H641" s="148">
        <v>0.54800000000000004</v>
      </c>
      <c r="I641" s="148" t="s">
        <v>192</v>
      </c>
      <c r="J641" s="148" t="s">
        <v>75</v>
      </c>
    </row>
    <row r="642" spans="1:10" x14ac:dyDescent="0.35">
      <c r="A642" s="148">
        <v>7.9016666666666602</v>
      </c>
      <c r="B642" s="148">
        <v>37</v>
      </c>
      <c r="C642" s="148" t="s">
        <v>82</v>
      </c>
      <c r="D642" s="148">
        <v>15039</v>
      </c>
      <c r="E642" s="148" t="s">
        <v>200</v>
      </c>
      <c r="F642" s="148">
        <v>12.175000000000001</v>
      </c>
      <c r="G642" s="148">
        <v>450</v>
      </c>
      <c r="H642" s="148">
        <v>0.54800000000000004</v>
      </c>
      <c r="I642" s="148" t="s">
        <v>192</v>
      </c>
      <c r="J642" s="148" t="s">
        <v>75</v>
      </c>
    </row>
    <row r="643" spans="1:10" x14ac:dyDescent="0.35">
      <c r="A643" s="148">
        <v>7.95166666666666</v>
      </c>
      <c r="B643" s="148">
        <v>37</v>
      </c>
      <c r="C643" s="148" t="s">
        <v>82</v>
      </c>
      <c r="D643" s="148">
        <v>15224</v>
      </c>
      <c r="E643" s="148" t="s">
        <v>200</v>
      </c>
      <c r="F643" s="148">
        <v>12.175000000000001</v>
      </c>
      <c r="G643" s="148">
        <v>450</v>
      </c>
      <c r="H643" s="148">
        <v>0.54800000000000004</v>
      </c>
      <c r="I643" s="148" t="s">
        <v>192</v>
      </c>
      <c r="J643" s="148" t="s">
        <v>75</v>
      </c>
    </row>
    <row r="644" spans="1:10" x14ac:dyDescent="0.35">
      <c r="A644" s="148">
        <v>8.0016666666666598</v>
      </c>
      <c r="B644" s="148">
        <v>37</v>
      </c>
      <c r="C644" s="148" t="s">
        <v>82</v>
      </c>
      <c r="D644" s="148">
        <v>14229</v>
      </c>
      <c r="E644" s="148" t="s">
        <v>200</v>
      </c>
      <c r="F644" s="148">
        <v>12.175000000000001</v>
      </c>
      <c r="G644" s="148">
        <v>450</v>
      </c>
      <c r="H644" s="148">
        <v>0.54800000000000004</v>
      </c>
      <c r="I644" s="148" t="s">
        <v>192</v>
      </c>
      <c r="J644" s="148" t="s">
        <v>75</v>
      </c>
    </row>
    <row r="645" spans="1:10" x14ac:dyDescent="0.35">
      <c r="A645" s="148">
        <v>8.0516666666666605</v>
      </c>
      <c r="B645" s="148">
        <v>37</v>
      </c>
      <c r="C645" s="148" t="s">
        <v>82</v>
      </c>
      <c r="D645" s="148">
        <v>15491</v>
      </c>
      <c r="E645" s="148" t="s">
        <v>200</v>
      </c>
      <c r="F645" s="148">
        <v>12.175000000000001</v>
      </c>
      <c r="G645" s="148">
        <v>450</v>
      </c>
      <c r="H645" s="148">
        <v>0.54800000000000004</v>
      </c>
      <c r="I645" s="148" t="s">
        <v>192</v>
      </c>
      <c r="J645" s="148" t="s">
        <v>75</v>
      </c>
    </row>
    <row r="646" spans="1:10" x14ac:dyDescent="0.35">
      <c r="A646" s="148">
        <v>8.1016666666666595</v>
      </c>
      <c r="B646" s="148">
        <v>37</v>
      </c>
      <c r="C646" s="148" t="s">
        <v>82</v>
      </c>
      <c r="D646" s="148">
        <v>16429</v>
      </c>
      <c r="E646" s="148" t="s">
        <v>200</v>
      </c>
      <c r="F646" s="148">
        <v>12.175000000000001</v>
      </c>
      <c r="G646" s="148">
        <v>450</v>
      </c>
      <c r="H646" s="148">
        <v>0.54800000000000004</v>
      </c>
      <c r="I646" s="148" t="s">
        <v>192</v>
      </c>
      <c r="J646" s="148" t="s">
        <v>75</v>
      </c>
    </row>
    <row r="647" spans="1:10" x14ac:dyDescent="0.35">
      <c r="A647" s="148">
        <v>8.1516666666666602</v>
      </c>
      <c r="B647" s="148">
        <v>37</v>
      </c>
      <c r="C647" s="148" t="s">
        <v>82</v>
      </c>
      <c r="D647" s="148">
        <v>16502</v>
      </c>
      <c r="E647" s="148" t="s">
        <v>200</v>
      </c>
      <c r="F647" s="148">
        <v>12.175000000000001</v>
      </c>
      <c r="G647" s="148">
        <v>450</v>
      </c>
      <c r="H647" s="148">
        <v>0.54800000000000004</v>
      </c>
      <c r="I647" s="148" t="s">
        <v>192</v>
      </c>
      <c r="J647" s="148" t="s">
        <v>75</v>
      </c>
    </row>
    <row r="648" spans="1:10" x14ac:dyDescent="0.35">
      <c r="A648" s="148">
        <v>8.2016666666666609</v>
      </c>
      <c r="B648" s="148">
        <v>37</v>
      </c>
      <c r="C648" s="148" t="s">
        <v>82</v>
      </c>
      <c r="D648" s="148">
        <v>15262</v>
      </c>
      <c r="E648" s="148" t="s">
        <v>200</v>
      </c>
      <c r="F648" s="148">
        <v>12.175000000000001</v>
      </c>
      <c r="G648" s="148">
        <v>450</v>
      </c>
      <c r="H648" s="148">
        <v>0.54800000000000004</v>
      </c>
      <c r="I648" s="148" t="s">
        <v>192</v>
      </c>
      <c r="J648" s="148" t="s">
        <v>75</v>
      </c>
    </row>
    <row r="649" spans="1:10" x14ac:dyDescent="0.35">
      <c r="A649" s="148">
        <v>8.2516666666666598</v>
      </c>
      <c r="B649" s="148">
        <v>37</v>
      </c>
      <c r="C649" s="148" t="s">
        <v>82</v>
      </c>
      <c r="D649" s="148">
        <v>15318</v>
      </c>
      <c r="E649" s="148" t="s">
        <v>200</v>
      </c>
      <c r="F649" s="148">
        <v>12.175000000000001</v>
      </c>
      <c r="G649" s="148">
        <v>450</v>
      </c>
      <c r="H649" s="148">
        <v>0.54800000000000004</v>
      </c>
      <c r="I649" s="148" t="s">
        <v>192</v>
      </c>
      <c r="J649" s="148" t="s">
        <v>75</v>
      </c>
    </row>
    <row r="650" spans="1:10" x14ac:dyDescent="0.35">
      <c r="A650" s="148">
        <v>8.3016666666666605</v>
      </c>
      <c r="B650" s="148">
        <v>37</v>
      </c>
      <c r="C650" s="148" t="s">
        <v>82</v>
      </c>
      <c r="D650" s="148">
        <v>15009</v>
      </c>
      <c r="E650" s="148" t="s">
        <v>200</v>
      </c>
      <c r="F650" s="148">
        <v>12.175000000000001</v>
      </c>
      <c r="G650" s="148">
        <v>450</v>
      </c>
      <c r="H650" s="148">
        <v>0.54800000000000004</v>
      </c>
      <c r="I650" s="148" t="s">
        <v>192</v>
      </c>
      <c r="J650" s="148" t="s">
        <v>75</v>
      </c>
    </row>
    <row r="651" spans="1:10" x14ac:dyDescent="0.35">
      <c r="A651" s="148">
        <v>8.3516666666666595</v>
      </c>
      <c r="B651" s="148">
        <v>37</v>
      </c>
      <c r="C651" s="148" t="s">
        <v>82</v>
      </c>
      <c r="D651" s="148">
        <v>16586</v>
      </c>
      <c r="E651" s="148" t="s">
        <v>200</v>
      </c>
      <c r="F651" s="148">
        <v>12.175000000000001</v>
      </c>
      <c r="G651" s="148">
        <v>450</v>
      </c>
      <c r="H651" s="148">
        <v>0.54800000000000004</v>
      </c>
      <c r="I651" s="148" t="s">
        <v>192</v>
      </c>
      <c r="J651" s="148" t="s">
        <v>75</v>
      </c>
    </row>
    <row r="652" spans="1:10" x14ac:dyDescent="0.35">
      <c r="A652" s="148">
        <v>8.4016666666666602</v>
      </c>
      <c r="B652" s="148">
        <v>37</v>
      </c>
      <c r="C652" s="148" t="s">
        <v>82</v>
      </c>
      <c r="D652" s="148">
        <v>15496</v>
      </c>
      <c r="E652" s="148" t="s">
        <v>200</v>
      </c>
      <c r="F652" s="148">
        <v>12.175000000000001</v>
      </c>
      <c r="G652" s="148">
        <v>450</v>
      </c>
      <c r="H652" s="148">
        <v>0.54800000000000004</v>
      </c>
      <c r="I652" s="148" t="s">
        <v>192</v>
      </c>
      <c r="J652" s="148" t="s">
        <v>75</v>
      </c>
    </row>
    <row r="653" spans="1:10" x14ac:dyDescent="0.35">
      <c r="A653" s="148">
        <v>8.4516666666666609</v>
      </c>
      <c r="B653" s="148">
        <v>37</v>
      </c>
      <c r="C653" s="148" t="s">
        <v>82</v>
      </c>
      <c r="D653" s="148">
        <v>15904</v>
      </c>
      <c r="E653" s="148" t="s">
        <v>200</v>
      </c>
      <c r="F653" s="148">
        <v>12.175000000000001</v>
      </c>
      <c r="G653" s="148">
        <v>450</v>
      </c>
      <c r="H653" s="148">
        <v>0.54800000000000004</v>
      </c>
      <c r="I653" s="148" t="s">
        <v>192</v>
      </c>
      <c r="J653" s="148" t="s">
        <v>75</v>
      </c>
    </row>
    <row r="654" spans="1:10" x14ac:dyDescent="0.35">
      <c r="A654" s="148">
        <v>8.5016666666666598</v>
      </c>
      <c r="B654" s="148">
        <v>37</v>
      </c>
      <c r="C654" s="148" t="s">
        <v>82</v>
      </c>
      <c r="D654" s="148">
        <v>16313</v>
      </c>
      <c r="E654" s="148" t="s">
        <v>200</v>
      </c>
      <c r="F654" s="148">
        <v>12.175000000000001</v>
      </c>
      <c r="G654" s="148">
        <v>450</v>
      </c>
      <c r="H654" s="148">
        <v>0.54800000000000004</v>
      </c>
      <c r="I654" s="148" t="s">
        <v>192</v>
      </c>
      <c r="J654" s="148" t="s">
        <v>75</v>
      </c>
    </row>
    <row r="655" spans="1:10" x14ac:dyDescent="0.35">
      <c r="A655" s="148">
        <v>8.5516666666666605</v>
      </c>
      <c r="B655" s="148">
        <v>37</v>
      </c>
      <c r="C655" s="148" t="s">
        <v>82</v>
      </c>
      <c r="D655" s="148">
        <v>16082</v>
      </c>
      <c r="E655" s="148" t="s">
        <v>200</v>
      </c>
      <c r="F655" s="148">
        <v>12.175000000000001</v>
      </c>
      <c r="G655" s="148">
        <v>450</v>
      </c>
      <c r="H655" s="148">
        <v>0.54800000000000004</v>
      </c>
      <c r="I655" s="148" t="s">
        <v>192</v>
      </c>
      <c r="J655" s="148" t="s">
        <v>75</v>
      </c>
    </row>
    <row r="656" spans="1:10" x14ac:dyDescent="0.35">
      <c r="A656" s="148">
        <v>8.6016666666666595</v>
      </c>
      <c r="B656" s="148">
        <v>37</v>
      </c>
      <c r="C656" s="148" t="s">
        <v>82</v>
      </c>
      <c r="D656" s="148">
        <v>15509</v>
      </c>
      <c r="E656" s="148" t="s">
        <v>200</v>
      </c>
      <c r="F656" s="148">
        <v>12.175000000000001</v>
      </c>
      <c r="G656" s="148">
        <v>450</v>
      </c>
      <c r="H656" s="148">
        <v>0.54800000000000004</v>
      </c>
      <c r="I656" s="148" t="s">
        <v>192</v>
      </c>
      <c r="J656" s="148" t="s">
        <v>75</v>
      </c>
    </row>
    <row r="657" spans="1:10" x14ac:dyDescent="0.35">
      <c r="A657" s="148">
        <v>8.6516666666666602</v>
      </c>
      <c r="B657" s="148">
        <v>37</v>
      </c>
      <c r="C657" s="148" t="s">
        <v>82</v>
      </c>
      <c r="D657" s="148">
        <v>15621</v>
      </c>
      <c r="E657" s="148" t="s">
        <v>200</v>
      </c>
      <c r="F657" s="148">
        <v>12.175000000000001</v>
      </c>
      <c r="G657" s="148">
        <v>450</v>
      </c>
      <c r="H657" s="148">
        <v>0.54800000000000004</v>
      </c>
      <c r="I657" s="148" t="s">
        <v>192</v>
      </c>
      <c r="J657" s="148" t="s">
        <v>75</v>
      </c>
    </row>
    <row r="658" spans="1:10" x14ac:dyDescent="0.35">
      <c r="A658" s="148">
        <v>8.7016666666666609</v>
      </c>
      <c r="B658" s="148">
        <v>37</v>
      </c>
      <c r="C658" s="148" t="s">
        <v>82</v>
      </c>
      <c r="D658" s="148">
        <v>14501</v>
      </c>
      <c r="E658" s="148" t="s">
        <v>200</v>
      </c>
      <c r="F658" s="148">
        <v>12.175000000000001</v>
      </c>
      <c r="G658" s="148">
        <v>450</v>
      </c>
      <c r="H658" s="148">
        <v>0.54800000000000004</v>
      </c>
      <c r="I658" s="148" t="s">
        <v>192</v>
      </c>
      <c r="J658" s="148" t="s">
        <v>75</v>
      </c>
    </row>
    <row r="659" spans="1:10" x14ac:dyDescent="0.35">
      <c r="A659" s="148">
        <v>8.7516666666666598</v>
      </c>
      <c r="B659" s="148">
        <v>37</v>
      </c>
      <c r="C659" s="148" t="s">
        <v>82</v>
      </c>
      <c r="D659" s="148">
        <v>16879</v>
      </c>
      <c r="E659" s="148" t="s">
        <v>200</v>
      </c>
      <c r="F659" s="148">
        <v>12.175000000000001</v>
      </c>
      <c r="G659" s="148">
        <v>450</v>
      </c>
      <c r="H659" s="148">
        <v>0.54800000000000004</v>
      </c>
      <c r="I659" s="148" t="s">
        <v>192</v>
      </c>
      <c r="J659" s="148" t="s">
        <v>75</v>
      </c>
    </row>
    <row r="660" spans="1:10" x14ac:dyDescent="0.35">
      <c r="A660" s="148">
        <v>8.8016666666666605</v>
      </c>
      <c r="B660" s="148">
        <v>37</v>
      </c>
      <c r="C660" s="148" t="s">
        <v>82</v>
      </c>
      <c r="D660" s="148">
        <v>15410</v>
      </c>
      <c r="E660" s="148" t="s">
        <v>200</v>
      </c>
      <c r="F660" s="148">
        <v>12.175000000000001</v>
      </c>
      <c r="G660" s="148">
        <v>450</v>
      </c>
      <c r="H660" s="148">
        <v>0.54800000000000004</v>
      </c>
      <c r="I660" s="148" t="s">
        <v>192</v>
      </c>
      <c r="J660" s="148" t="s">
        <v>75</v>
      </c>
    </row>
    <row r="661" spans="1:10" x14ac:dyDescent="0.35">
      <c r="A661" s="148">
        <v>8.8516666666666595</v>
      </c>
      <c r="B661" s="148">
        <v>37</v>
      </c>
      <c r="C661" s="148" t="s">
        <v>82</v>
      </c>
      <c r="D661" s="148">
        <v>16053</v>
      </c>
      <c r="E661" s="148" t="s">
        <v>200</v>
      </c>
      <c r="F661" s="148">
        <v>12.175000000000001</v>
      </c>
      <c r="G661" s="148">
        <v>450</v>
      </c>
      <c r="H661" s="148">
        <v>0.54800000000000004</v>
      </c>
      <c r="I661" s="148" t="s">
        <v>192</v>
      </c>
      <c r="J661" s="148" t="s">
        <v>75</v>
      </c>
    </row>
    <row r="662" spans="1:10" x14ac:dyDescent="0.35">
      <c r="A662" s="148">
        <v>8.9016666666666602</v>
      </c>
      <c r="B662" s="148">
        <v>37</v>
      </c>
      <c r="C662" s="148" t="s">
        <v>82</v>
      </c>
      <c r="D662" s="148">
        <v>16745</v>
      </c>
      <c r="E662" s="148" t="s">
        <v>200</v>
      </c>
      <c r="F662" s="148">
        <v>12.175000000000001</v>
      </c>
      <c r="G662" s="148">
        <v>450</v>
      </c>
      <c r="H662" s="148">
        <v>0.54800000000000004</v>
      </c>
      <c r="I662" s="148" t="s">
        <v>192</v>
      </c>
      <c r="J662" s="148" t="s">
        <v>75</v>
      </c>
    </row>
    <row r="663" spans="1:10" x14ac:dyDescent="0.35">
      <c r="A663" s="148">
        <v>8.9516666666666609</v>
      </c>
      <c r="B663" s="148">
        <v>37</v>
      </c>
      <c r="C663" s="148" t="s">
        <v>82</v>
      </c>
      <c r="D663" s="148">
        <v>15727</v>
      </c>
      <c r="E663" s="148" t="s">
        <v>200</v>
      </c>
      <c r="F663" s="148">
        <v>12.175000000000001</v>
      </c>
      <c r="G663" s="148">
        <v>450</v>
      </c>
      <c r="H663" s="148">
        <v>0.54800000000000004</v>
      </c>
      <c r="I663" s="148" t="s">
        <v>192</v>
      </c>
      <c r="J663" s="148" t="s">
        <v>75</v>
      </c>
    </row>
    <row r="664" spans="1:10" x14ac:dyDescent="0.35">
      <c r="A664" s="148">
        <v>9.0016666666666598</v>
      </c>
      <c r="B664" s="148">
        <v>37</v>
      </c>
      <c r="C664" s="148" t="s">
        <v>82</v>
      </c>
      <c r="D664" s="148">
        <v>15532</v>
      </c>
      <c r="E664" s="148" t="s">
        <v>200</v>
      </c>
      <c r="F664" s="148">
        <v>12.175000000000001</v>
      </c>
      <c r="G664" s="148">
        <v>450</v>
      </c>
      <c r="H664" s="148">
        <v>0.54800000000000004</v>
      </c>
      <c r="I664" s="148" t="s">
        <v>192</v>
      </c>
      <c r="J664" s="148" t="s">
        <v>75</v>
      </c>
    </row>
    <row r="665" spans="1:10" x14ac:dyDescent="0.35">
      <c r="A665" s="148">
        <v>9.0516666666666605</v>
      </c>
      <c r="B665" s="148">
        <v>37</v>
      </c>
      <c r="C665" s="148" t="s">
        <v>82</v>
      </c>
      <c r="D665" s="148">
        <v>16085</v>
      </c>
      <c r="E665" s="148" t="s">
        <v>200</v>
      </c>
      <c r="F665" s="148">
        <v>12.175000000000001</v>
      </c>
      <c r="G665" s="148">
        <v>450</v>
      </c>
      <c r="H665" s="148">
        <v>0.54800000000000004</v>
      </c>
      <c r="I665" s="148" t="s">
        <v>192</v>
      </c>
      <c r="J665" s="148" t="s">
        <v>75</v>
      </c>
    </row>
    <row r="666" spans="1:10" x14ac:dyDescent="0.35">
      <c r="A666" s="148">
        <v>9.1016666666666595</v>
      </c>
      <c r="B666" s="148">
        <v>37</v>
      </c>
      <c r="C666" s="148" t="s">
        <v>82</v>
      </c>
      <c r="D666" s="148">
        <v>15531</v>
      </c>
      <c r="E666" s="148" t="s">
        <v>200</v>
      </c>
      <c r="F666" s="148">
        <v>12.175000000000001</v>
      </c>
      <c r="G666" s="148">
        <v>450</v>
      </c>
      <c r="H666" s="148">
        <v>0.54800000000000004</v>
      </c>
      <c r="I666" s="148" t="s">
        <v>192</v>
      </c>
      <c r="J666" s="148" t="s">
        <v>75</v>
      </c>
    </row>
    <row r="667" spans="1:10" x14ac:dyDescent="0.35">
      <c r="A667" s="148">
        <v>9.1516666666666602</v>
      </c>
      <c r="B667" s="148">
        <v>37</v>
      </c>
      <c r="C667" s="148" t="s">
        <v>82</v>
      </c>
      <c r="D667" s="148">
        <v>15591</v>
      </c>
      <c r="E667" s="148" t="s">
        <v>200</v>
      </c>
      <c r="F667" s="148">
        <v>12.175000000000001</v>
      </c>
      <c r="G667" s="148">
        <v>450</v>
      </c>
      <c r="H667" s="148">
        <v>0.54800000000000004</v>
      </c>
      <c r="I667" s="148" t="s">
        <v>192</v>
      </c>
      <c r="J667" s="148" t="s">
        <v>75</v>
      </c>
    </row>
    <row r="668" spans="1:10" x14ac:dyDescent="0.35">
      <c r="A668" s="148">
        <v>9.2016666666666609</v>
      </c>
      <c r="B668" s="148">
        <v>37</v>
      </c>
      <c r="C668" s="148" t="s">
        <v>82</v>
      </c>
      <c r="D668" s="148">
        <v>15294</v>
      </c>
      <c r="E668" s="148" t="s">
        <v>200</v>
      </c>
      <c r="F668" s="148">
        <v>12.175000000000001</v>
      </c>
      <c r="G668" s="148">
        <v>450</v>
      </c>
      <c r="H668" s="148">
        <v>0.54800000000000004</v>
      </c>
      <c r="I668" s="148" t="s">
        <v>192</v>
      </c>
      <c r="J668" s="148" t="s">
        <v>75</v>
      </c>
    </row>
    <row r="669" spans="1:10" x14ac:dyDescent="0.35">
      <c r="A669" s="148">
        <v>9.2516666666666598</v>
      </c>
      <c r="B669" s="148">
        <v>37</v>
      </c>
      <c r="C669" s="148" t="s">
        <v>82</v>
      </c>
      <c r="D669" s="148">
        <v>16274</v>
      </c>
      <c r="E669" s="148" t="s">
        <v>200</v>
      </c>
      <c r="F669" s="148">
        <v>12.175000000000001</v>
      </c>
      <c r="G669" s="148">
        <v>450</v>
      </c>
      <c r="H669" s="148">
        <v>0.54800000000000004</v>
      </c>
      <c r="I669" s="148" t="s">
        <v>192</v>
      </c>
      <c r="J669" s="148" t="s">
        <v>75</v>
      </c>
    </row>
    <row r="670" spans="1:10" x14ac:dyDescent="0.35">
      <c r="A670" s="148">
        <v>9.3016666666666605</v>
      </c>
      <c r="B670" s="148">
        <v>37</v>
      </c>
      <c r="C670" s="148" t="s">
        <v>82</v>
      </c>
      <c r="D670" s="148">
        <v>15942</v>
      </c>
      <c r="E670" s="148" t="s">
        <v>200</v>
      </c>
      <c r="F670" s="148">
        <v>12.175000000000001</v>
      </c>
      <c r="G670" s="148">
        <v>450</v>
      </c>
      <c r="H670" s="148">
        <v>0.54800000000000004</v>
      </c>
      <c r="I670" s="148" t="s">
        <v>192</v>
      </c>
      <c r="J670" s="148" t="s">
        <v>75</v>
      </c>
    </row>
    <row r="671" spans="1:10" x14ac:dyDescent="0.35">
      <c r="A671" s="148">
        <v>9.3516666666666595</v>
      </c>
      <c r="B671" s="148">
        <v>37.1</v>
      </c>
      <c r="C671" s="148" t="s">
        <v>82</v>
      </c>
      <c r="D671" s="148">
        <v>16043</v>
      </c>
      <c r="E671" s="148" t="s">
        <v>200</v>
      </c>
      <c r="F671" s="148">
        <v>12.175000000000001</v>
      </c>
      <c r="G671" s="148">
        <v>450</v>
      </c>
      <c r="H671" s="148">
        <v>0.54800000000000004</v>
      </c>
      <c r="I671" s="148" t="s">
        <v>192</v>
      </c>
      <c r="J671" s="148" t="s">
        <v>75</v>
      </c>
    </row>
    <row r="672" spans="1:10" x14ac:dyDescent="0.35">
      <c r="A672" s="148">
        <v>9.4016666666666602</v>
      </c>
      <c r="B672" s="148">
        <v>37</v>
      </c>
      <c r="C672" s="148" t="s">
        <v>82</v>
      </c>
      <c r="D672" s="148">
        <v>15457</v>
      </c>
      <c r="E672" s="148" t="s">
        <v>200</v>
      </c>
      <c r="F672" s="148">
        <v>12.175000000000001</v>
      </c>
      <c r="G672" s="148">
        <v>450</v>
      </c>
      <c r="H672" s="148">
        <v>0.54800000000000004</v>
      </c>
      <c r="I672" s="148" t="s">
        <v>192</v>
      </c>
      <c r="J672" s="148" t="s">
        <v>75</v>
      </c>
    </row>
    <row r="673" spans="1:10" x14ac:dyDescent="0.35">
      <c r="A673" s="148">
        <v>9.4516666666666609</v>
      </c>
      <c r="B673" s="148">
        <v>37</v>
      </c>
      <c r="C673" s="148" t="s">
        <v>82</v>
      </c>
      <c r="D673" s="148">
        <v>15851</v>
      </c>
      <c r="E673" s="148" t="s">
        <v>200</v>
      </c>
      <c r="F673" s="148">
        <v>12.175000000000001</v>
      </c>
      <c r="G673" s="148">
        <v>450</v>
      </c>
      <c r="H673" s="148">
        <v>0.54800000000000004</v>
      </c>
      <c r="I673" s="148" t="s">
        <v>192</v>
      </c>
      <c r="J673" s="148" t="s">
        <v>75</v>
      </c>
    </row>
    <row r="674" spans="1:10" x14ac:dyDescent="0.35">
      <c r="A674" s="148">
        <v>9.5016666666666598</v>
      </c>
      <c r="B674" s="148">
        <v>37</v>
      </c>
      <c r="C674" s="148" t="s">
        <v>82</v>
      </c>
      <c r="D674" s="148">
        <v>16183</v>
      </c>
      <c r="E674" s="148" t="s">
        <v>200</v>
      </c>
      <c r="F674" s="148">
        <v>12.175000000000001</v>
      </c>
      <c r="G674" s="148">
        <v>450</v>
      </c>
      <c r="H674" s="148">
        <v>0.54800000000000004</v>
      </c>
      <c r="I674" s="148" t="s">
        <v>192</v>
      </c>
      <c r="J674" s="148" t="s">
        <v>75</v>
      </c>
    </row>
    <row r="675" spans="1:10" x14ac:dyDescent="0.35">
      <c r="A675" s="148">
        <v>9.5516666666666605</v>
      </c>
      <c r="B675" s="148">
        <v>37</v>
      </c>
      <c r="C675" s="148" t="s">
        <v>82</v>
      </c>
      <c r="D675" s="148">
        <v>17399</v>
      </c>
      <c r="E675" s="148" t="s">
        <v>200</v>
      </c>
      <c r="F675" s="148">
        <v>12.175000000000001</v>
      </c>
      <c r="G675" s="148">
        <v>450</v>
      </c>
      <c r="H675" s="148">
        <v>0.54800000000000004</v>
      </c>
      <c r="I675" s="148" t="s">
        <v>192</v>
      </c>
      <c r="J675" s="148" t="s">
        <v>75</v>
      </c>
    </row>
    <row r="676" spans="1:10" x14ac:dyDescent="0.35">
      <c r="A676" s="148">
        <v>9.6016666666666595</v>
      </c>
      <c r="B676" s="148">
        <v>37</v>
      </c>
      <c r="C676" s="148" t="s">
        <v>82</v>
      </c>
      <c r="D676" s="148">
        <v>15355</v>
      </c>
      <c r="E676" s="148" t="s">
        <v>200</v>
      </c>
      <c r="F676" s="148">
        <v>12.175000000000001</v>
      </c>
      <c r="G676" s="148">
        <v>450</v>
      </c>
      <c r="H676" s="148">
        <v>0.54800000000000004</v>
      </c>
      <c r="I676" s="148" t="s">
        <v>192</v>
      </c>
      <c r="J676" s="148" t="s">
        <v>75</v>
      </c>
    </row>
    <row r="677" spans="1:10" x14ac:dyDescent="0.35">
      <c r="A677" s="148">
        <v>9.6516666666666602</v>
      </c>
      <c r="B677" s="148">
        <v>37</v>
      </c>
      <c r="C677" s="148" t="s">
        <v>82</v>
      </c>
      <c r="D677" s="148">
        <v>15701</v>
      </c>
      <c r="E677" s="148" t="s">
        <v>200</v>
      </c>
      <c r="F677" s="148">
        <v>12.175000000000001</v>
      </c>
      <c r="G677" s="148">
        <v>450</v>
      </c>
      <c r="H677" s="148">
        <v>0.54800000000000004</v>
      </c>
      <c r="I677" s="148" t="s">
        <v>192</v>
      </c>
      <c r="J677" s="148" t="s">
        <v>75</v>
      </c>
    </row>
    <row r="678" spans="1:10" x14ac:dyDescent="0.35">
      <c r="A678" s="148">
        <v>9.7016666666666609</v>
      </c>
      <c r="B678" s="148">
        <v>37</v>
      </c>
      <c r="C678" s="148" t="s">
        <v>82</v>
      </c>
      <c r="D678" s="148">
        <v>15975</v>
      </c>
      <c r="E678" s="148" t="s">
        <v>200</v>
      </c>
      <c r="F678" s="148">
        <v>12.175000000000001</v>
      </c>
      <c r="G678" s="148">
        <v>450</v>
      </c>
      <c r="H678" s="148">
        <v>0.54800000000000004</v>
      </c>
      <c r="I678" s="148" t="s">
        <v>192</v>
      </c>
      <c r="J678" s="148" t="s">
        <v>75</v>
      </c>
    </row>
    <row r="679" spans="1:10" x14ac:dyDescent="0.35">
      <c r="A679" s="148">
        <v>9.7516666666666598</v>
      </c>
      <c r="B679" s="148">
        <v>37</v>
      </c>
      <c r="C679" s="148" t="s">
        <v>82</v>
      </c>
      <c r="D679" s="148">
        <v>15923</v>
      </c>
      <c r="E679" s="148" t="s">
        <v>200</v>
      </c>
      <c r="F679" s="148">
        <v>12.175000000000001</v>
      </c>
      <c r="G679" s="148">
        <v>450</v>
      </c>
      <c r="H679" s="148">
        <v>0.54800000000000004</v>
      </c>
      <c r="I679" s="148" t="s">
        <v>192</v>
      </c>
      <c r="J679" s="148" t="s">
        <v>75</v>
      </c>
    </row>
    <row r="680" spans="1:10" x14ac:dyDescent="0.35">
      <c r="A680" s="148">
        <v>9.8016666666666605</v>
      </c>
      <c r="B680" s="148">
        <v>37</v>
      </c>
      <c r="C680" s="148" t="s">
        <v>82</v>
      </c>
      <c r="D680" s="148">
        <v>16444</v>
      </c>
      <c r="E680" s="148" t="s">
        <v>200</v>
      </c>
      <c r="F680" s="148">
        <v>12.175000000000001</v>
      </c>
      <c r="G680" s="148">
        <v>450</v>
      </c>
      <c r="H680" s="148">
        <v>0.54800000000000004</v>
      </c>
      <c r="I680" s="148" t="s">
        <v>192</v>
      </c>
      <c r="J680" s="148" t="s">
        <v>75</v>
      </c>
    </row>
    <row r="681" spans="1:10" x14ac:dyDescent="0.35">
      <c r="A681" s="148">
        <v>9.8516666666666595</v>
      </c>
      <c r="B681" s="148">
        <v>37</v>
      </c>
      <c r="C681" s="148" t="s">
        <v>82</v>
      </c>
      <c r="D681" s="148">
        <v>16314</v>
      </c>
      <c r="E681" s="148" t="s">
        <v>200</v>
      </c>
      <c r="F681" s="148">
        <v>12.175000000000001</v>
      </c>
      <c r="G681" s="148">
        <v>450</v>
      </c>
      <c r="H681" s="148">
        <v>0.54800000000000004</v>
      </c>
      <c r="I681" s="148" t="s">
        <v>192</v>
      </c>
      <c r="J681" s="148" t="s">
        <v>75</v>
      </c>
    </row>
    <row r="682" spans="1:10" x14ac:dyDescent="0.35">
      <c r="A682" s="148">
        <v>9.9016666666666602</v>
      </c>
      <c r="B682" s="148">
        <v>37</v>
      </c>
      <c r="C682" s="148" t="s">
        <v>82</v>
      </c>
      <c r="D682" s="148">
        <v>15580</v>
      </c>
      <c r="E682" s="148" t="s">
        <v>200</v>
      </c>
      <c r="F682" s="148">
        <v>12.175000000000001</v>
      </c>
      <c r="G682" s="148">
        <v>450</v>
      </c>
      <c r="H682" s="148">
        <v>0.54800000000000004</v>
      </c>
      <c r="I682" s="148" t="s">
        <v>192</v>
      </c>
      <c r="J682" s="148" t="s">
        <v>75</v>
      </c>
    </row>
    <row r="683" spans="1:10" x14ac:dyDescent="0.35">
      <c r="A683" s="148">
        <v>9.9516666666666609</v>
      </c>
      <c r="B683" s="148">
        <v>37</v>
      </c>
      <c r="C683" s="148" t="s">
        <v>82</v>
      </c>
      <c r="D683" s="148">
        <v>17009</v>
      </c>
      <c r="E683" s="148" t="s">
        <v>200</v>
      </c>
      <c r="F683" s="148">
        <v>12.175000000000001</v>
      </c>
      <c r="G683" s="148">
        <v>450</v>
      </c>
      <c r="H683" s="148">
        <v>0.54800000000000004</v>
      </c>
      <c r="I683" s="148" t="s">
        <v>192</v>
      </c>
      <c r="J683" s="148" t="s">
        <v>75</v>
      </c>
    </row>
    <row r="684" spans="1:10" x14ac:dyDescent="0.35">
      <c r="A684" s="148">
        <v>10.001666666666599</v>
      </c>
      <c r="B684" s="148">
        <v>37</v>
      </c>
      <c r="C684" s="148" t="s">
        <v>82</v>
      </c>
      <c r="D684" s="148">
        <v>16786</v>
      </c>
      <c r="E684" s="148" t="s">
        <v>200</v>
      </c>
      <c r="F684" s="148">
        <v>12.175000000000001</v>
      </c>
      <c r="G684" s="148">
        <v>450</v>
      </c>
      <c r="H684" s="148">
        <v>0.54800000000000004</v>
      </c>
      <c r="I684" s="148" t="s">
        <v>192</v>
      </c>
      <c r="J684" s="148" t="s">
        <v>75</v>
      </c>
    </row>
    <row r="685" spans="1:10" x14ac:dyDescent="0.35">
      <c r="A685" s="148">
        <v>10.0516666666666</v>
      </c>
      <c r="B685" s="148">
        <v>37</v>
      </c>
      <c r="C685" s="148" t="s">
        <v>82</v>
      </c>
      <c r="D685" s="148">
        <v>15922</v>
      </c>
      <c r="E685" s="148" t="s">
        <v>200</v>
      </c>
      <c r="F685" s="148">
        <v>12.175000000000001</v>
      </c>
      <c r="G685" s="148">
        <v>450</v>
      </c>
      <c r="H685" s="148">
        <v>0.54800000000000004</v>
      </c>
      <c r="I685" s="148" t="s">
        <v>192</v>
      </c>
      <c r="J685" s="148" t="s">
        <v>75</v>
      </c>
    </row>
    <row r="686" spans="1:10" x14ac:dyDescent="0.35">
      <c r="A686" s="148">
        <v>10.101666666666601</v>
      </c>
      <c r="B686" s="148">
        <v>37</v>
      </c>
      <c r="C686" s="148" t="s">
        <v>82</v>
      </c>
      <c r="D686" s="148">
        <v>15563</v>
      </c>
      <c r="E686" s="148" t="s">
        <v>200</v>
      </c>
      <c r="F686" s="148">
        <v>12.175000000000001</v>
      </c>
      <c r="G686" s="148">
        <v>450</v>
      </c>
      <c r="H686" s="148">
        <v>0.54800000000000004</v>
      </c>
      <c r="I686" s="148" t="s">
        <v>192</v>
      </c>
      <c r="J686" s="148" t="s">
        <v>75</v>
      </c>
    </row>
    <row r="687" spans="1:10" x14ac:dyDescent="0.35">
      <c r="A687" s="148">
        <v>10.1516666666666</v>
      </c>
      <c r="B687" s="148">
        <v>37</v>
      </c>
      <c r="C687" s="148" t="s">
        <v>82</v>
      </c>
      <c r="D687" s="148">
        <v>16157</v>
      </c>
      <c r="E687" s="148" t="s">
        <v>200</v>
      </c>
      <c r="F687" s="148">
        <v>12.175000000000001</v>
      </c>
      <c r="G687" s="148">
        <v>450</v>
      </c>
      <c r="H687" s="148">
        <v>0.54800000000000004</v>
      </c>
      <c r="I687" s="148" t="s">
        <v>192</v>
      </c>
      <c r="J687" s="148" t="s">
        <v>75</v>
      </c>
    </row>
    <row r="688" spans="1:10" x14ac:dyDescent="0.35">
      <c r="A688" s="148">
        <v>10.2016666666666</v>
      </c>
      <c r="B688" s="148">
        <v>37.1</v>
      </c>
      <c r="C688" s="148" t="s">
        <v>82</v>
      </c>
      <c r="D688" s="148">
        <v>16374</v>
      </c>
      <c r="E688" s="148" t="s">
        <v>200</v>
      </c>
      <c r="F688" s="148">
        <v>12.175000000000001</v>
      </c>
      <c r="G688" s="148">
        <v>450</v>
      </c>
      <c r="H688" s="148">
        <v>0.54800000000000004</v>
      </c>
      <c r="I688" s="148" t="s">
        <v>192</v>
      </c>
      <c r="J688" s="148" t="s">
        <v>75</v>
      </c>
    </row>
    <row r="689" spans="1:10" x14ac:dyDescent="0.35">
      <c r="A689" s="148">
        <v>10.251666666666599</v>
      </c>
      <c r="B689" s="148">
        <v>37</v>
      </c>
      <c r="C689" s="148" t="s">
        <v>82</v>
      </c>
      <c r="D689" s="148">
        <v>16845</v>
      </c>
      <c r="E689" s="148" t="s">
        <v>200</v>
      </c>
      <c r="F689" s="148">
        <v>12.175000000000001</v>
      </c>
      <c r="G689" s="148">
        <v>450</v>
      </c>
      <c r="H689" s="148">
        <v>0.54800000000000004</v>
      </c>
      <c r="I689" s="148" t="s">
        <v>192</v>
      </c>
      <c r="J689" s="148" t="s">
        <v>75</v>
      </c>
    </row>
    <row r="690" spans="1:10" x14ac:dyDescent="0.35">
      <c r="A690" s="148">
        <v>10.3016666666666</v>
      </c>
      <c r="B690" s="148">
        <v>37</v>
      </c>
      <c r="C690" s="148" t="s">
        <v>82</v>
      </c>
      <c r="D690" s="148">
        <v>16148</v>
      </c>
      <c r="E690" s="148" t="s">
        <v>200</v>
      </c>
      <c r="F690" s="148">
        <v>12.175000000000001</v>
      </c>
      <c r="G690" s="148">
        <v>450</v>
      </c>
      <c r="H690" s="148">
        <v>0.54800000000000004</v>
      </c>
      <c r="I690" s="148" t="s">
        <v>192</v>
      </c>
      <c r="J690" s="148" t="s">
        <v>75</v>
      </c>
    </row>
    <row r="691" spans="1:10" x14ac:dyDescent="0.35">
      <c r="A691" s="148">
        <v>10.351666666666601</v>
      </c>
      <c r="B691" s="148">
        <v>37</v>
      </c>
      <c r="C691" s="148" t="s">
        <v>82</v>
      </c>
      <c r="D691" s="148">
        <v>16003</v>
      </c>
      <c r="E691" s="148" t="s">
        <v>200</v>
      </c>
      <c r="F691" s="148">
        <v>12.175000000000001</v>
      </c>
      <c r="G691" s="148">
        <v>450</v>
      </c>
      <c r="H691" s="148">
        <v>0.54800000000000004</v>
      </c>
      <c r="I691" s="148" t="s">
        <v>192</v>
      </c>
      <c r="J691" s="148" t="s">
        <v>75</v>
      </c>
    </row>
    <row r="692" spans="1:10" x14ac:dyDescent="0.35">
      <c r="A692" s="148">
        <v>10.4016666666666</v>
      </c>
      <c r="B692" s="148">
        <v>37</v>
      </c>
      <c r="C692" s="148" t="s">
        <v>82</v>
      </c>
      <c r="D692" s="148">
        <v>15325</v>
      </c>
      <c r="E692" s="148" t="s">
        <v>200</v>
      </c>
      <c r="F692" s="148">
        <v>12.175000000000001</v>
      </c>
      <c r="G692" s="148">
        <v>450</v>
      </c>
      <c r="H692" s="148">
        <v>0.54800000000000004</v>
      </c>
      <c r="I692" s="148" t="s">
        <v>192</v>
      </c>
      <c r="J692" s="148" t="s">
        <v>75</v>
      </c>
    </row>
    <row r="693" spans="1:10" x14ac:dyDescent="0.35">
      <c r="A693" s="148">
        <v>10.4516666666666</v>
      </c>
      <c r="B693" s="148">
        <v>37</v>
      </c>
      <c r="C693" s="148" t="s">
        <v>82</v>
      </c>
      <c r="D693" s="148">
        <v>16407</v>
      </c>
      <c r="E693" s="148" t="s">
        <v>200</v>
      </c>
      <c r="F693" s="148">
        <v>12.175000000000001</v>
      </c>
      <c r="G693" s="148">
        <v>450</v>
      </c>
      <c r="H693" s="148">
        <v>0.54800000000000004</v>
      </c>
      <c r="I693" s="148" t="s">
        <v>192</v>
      </c>
      <c r="J693" s="148" t="s">
        <v>75</v>
      </c>
    </row>
    <row r="694" spans="1:10" x14ac:dyDescent="0.35">
      <c r="A694" s="148">
        <v>10.501666666666599</v>
      </c>
      <c r="B694" s="148">
        <v>37</v>
      </c>
      <c r="C694" s="148" t="s">
        <v>82</v>
      </c>
      <c r="D694" s="148">
        <v>15911</v>
      </c>
      <c r="E694" s="148" t="s">
        <v>200</v>
      </c>
      <c r="F694" s="148">
        <v>12.175000000000001</v>
      </c>
      <c r="G694" s="148">
        <v>450</v>
      </c>
      <c r="H694" s="148">
        <v>0.54800000000000004</v>
      </c>
      <c r="I694" s="148" t="s">
        <v>192</v>
      </c>
      <c r="J694" s="148" t="s">
        <v>75</v>
      </c>
    </row>
    <row r="695" spans="1:10" x14ac:dyDescent="0.35">
      <c r="A695" s="148">
        <v>10.5516666666666</v>
      </c>
      <c r="B695" s="148">
        <v>37</v>
      </c>
      <c r="C695" s="148" t="s">
        <v>82</v>
      </c>
      <c r="D695" s="148">
        <v>16219</v>
      </c>
      <c r="E695" s="148" t="s">
        <v>200</v>
      </c>
      <c r="F695" s="148">
        <v>12.175000000000001</v>
      </c>
      <c r="G695" s="148">
        <v>450</v>
      </c>
      <c r="H695" s="148">
        <v>0.54800000000000004</v>
      </c>
      <c r="I695" s="148" t="s">
        <v>192</v>
      </c>
      <c r="J695" s="148" t="s">
        <v>75</v>
      </c>
    </row>
    <row r="696" spans="1:10" x14ac:dyDescent="0.35">
      <c r="A696" s="148">
        <v>10.601666666666601</v>
      </c>
      <c r="B696" s="148">
        <v>37</v>
      </c>
      <c r="C696" s="148" t="s">
        <v>82</v>
      </c>
      <c r="D696" s="148">
        <v>16149</v>
      </c>
      <c r="E696" s="148" t="s">
        <v>200</v>
      </c>
      <c r="F696" s="148">
        <v>12.175000000000001</v>
      </c>
      <c r="G696" s="148">
        <v>450</v>
      </c>
      <c r="H696" s="148">
        <v>0.54800000000000004</v>
      </c>
      <c r="I696" s="148" t="s">
        <v>192</v>
      </c>
      <c r="J696" s="148" t="s">
        <v>75</v>
      </c>
    </row>
    <row r="697" spans="1:10" x14ac:dyDescent="0.35">
      <c r="A697" s="148">
        <v>10.6516666666666</v>
      </c>
      <c r="B697" s="148">
        <v>37</v>
      </c>
      <c r="C697" s="148" t="s">
        <v>82</v>
      </c>
      <c r="D697" s="148">
        <v>15318</v>
      </c>
      <c r="E697" s="148" t="s">
        <v>200</v>
      </c>
      <c r="F697" s="148">
        <v>12.175000000000001</v>
      </c>
      <c r="G697" s="148">
        <v>450</v>
      </c>
      <c r="H697" s="148">
        <v>0.54800000000000004</v>
      </c>
      <c r="I697" s="148" t="s">
        <v>192</v>
      </c>
      <c r="J697" s="148" t="s">
        <v>75</v>
      </c>
    </row>
    <row r="698" spans="1:10" x14ac:dyDescent="0.35">
      <c r="A698" s="148">
        <v>10.7016666666666</v>
      </c>
      <c r="B698" s="148">
        <v>37</v>
      </c>
      <c r="C698" s="148" t="s">
        <v>82</v>
      </c>
      <c r="D698" s="148">
        <v>15467</v>
      </c>
      <c r="E698" s="148" t="s">
        <v>200</v>
      </c>
      <c r="F698" s="148">
        <v>12.175000000000001</v>
      </c>
      <c r="G698" s="148">
        <v>450</v>
      </c>
      <c r="H698" s="148">
        <v>0.54800000000000004</v>
      </c>
      <c r="I698" s="148" t="s">
        <v>192</v>
      </c>
      <c r="J698" s="148" t="s">
        <v>75</v>
      </c>
    </row>
    <row r="699" spans="1:10" x14ac:dyDescent="0.35">
      <c r="A699" s="148">
        <v>10.751666666666599</v>
      </c>
      <c r="B699" s="148">
        <v>37</v>
      </c>
      <c r="C699" s="148" t="s">
        <v>82</v>
      </c>
      <c r="D699" s="148">
        <v>17786</v>
      </c>
      <c r="E699" s="148" t="s">
        <v>200</v>
      </c>
      <c r="F699" s="148">
        <v>12.175000000000001</v>
      </c>
      <c r="G699" s="148">
        <v>450</v>
      </c>
      <c r="H699" s="148">
        <v>0.54800000000000004</v>
      </c>
      <c r="I699" s="148" t="s">
        <v>192</v>
      </c>
      <c r="J699" s="148" t="s">
        <v>75</v>
      </c>
    </row>
    <row r="700" spans="1:10" x14ac:dyDescent="0.35">
      <c r="A700" s="148">
        <v>10.8016666666666</v>
      </c>
      <c r="B700" s="148">
        <v>37</v>
      </c>
      <c r="C700" s="148" t="s">
        <v>82</v>
      </c>
      <c r="D700" s="148">
        <v>16814</v>
      </c>
      <c r="E700" s="148" t="s">
        <v>200</v>
      </c>
      <c r="F700" s="148">
        <v>12.175000000000001</v>
      </c>
      <c r="G700" s="148">
        <v>450</v>
      </c>
      <c r="H700" s="148">
        <v>0.54800000000000004</v>
      </c>
      <c r="I700" s="148" t="s">
        <v>192</v>
      </c>
      <c r="J700" s="148" t="s">
        <v>75</v>
      </c>
    </row>
    <row r="701" spans="1:10" x14ac:dyDescent="0.35">
      <c r="A701" s="148">
        <v>10.851666666666601</v>
      </c>
      <c r="B701" s="148">
        <v>37</v>
      </c>
      <c r="C701" s="148" t="s">
        <v>82</v>
      </c>
      <c r="D701" s="148">
        <v>15843</v>
      </c>
      <c r="E701" s="148" t="s">
        <v>200</v>
      </c>
      <c r="F701" s="148">
        <v>12.175000000000001</v>
      </c>
      <c r="G701" s="148">
        <v>450</v>
      </c>
      <c r="H701" s="148">
        <v>0.54800000000000004</v>
      </c>
      <c r="I701" s="148" t="s">
        <v>192</v>
      </c>
      <c r="J701" s="148" t="s">
        <v>75</v>
      </c>
    </row>
    <row r="702" spans="1:10" x14ac:dyDescent="0.35">
      <c r="A702" s="148">
        <v>10.9016666666666</v>
      </c>
      <c r="B702" s="148">
        <v>37</v>
      </c>
      <c r="C702" s="148" t="s">
        <v>82</v>
      </c>
      <c r="D702" s="148">
        <v>16562</v>
      </c>
      <c r="E702" s="148" t="s">
        <v>200</v>
      </c>
      <c r="F702" s="148">
        <v>12.175000000000001</v>
      </c>
      <c r="G702" s="148">
        <v>450</v>
      </c>
      <c r="H702" s="148">
        <v>0.54800000000000004</v>
      </c>
      <c r="I702" s="148" t="s">
        <v>192</v>
      </c>
      <c r="J702" s="148" t="s">
        <v>75</v>
      </c>
    </row>
    <row r="703" spans="1:10" x14ac:dyDescent="0.35">
      <c r="A703" s="148">
        <v>10.9516666666666</v>
      </c>
      <c r="B703" s="148">
        <v>37</v>
      </c>
      <c r="C703" s="148" t="s">
        <v>82</v>
      </c>
      <c r="D703" s="148">
        <v>15894</v>
      </c>
      <c r="E703" s="148" t="s">
        <v>200</v>
      </c>
      <c r="F703" s="148">
        <v>12.175000000000001</v>
      </c>
      <c r="G703" s="148">
        <v>450</v>
      </c>
      <c r="H703" s="148">
        <v>0.54800000000000004</v>
      </c>
      <c r="I703" s="148" t="s">
        <v>192</v>
      </c>
      <c r="J703" s="148" t="s">
        <v>75</v>
      </c>
    </row>
    <row r="704" spans="1:10" x14ac:dyDescent="0.35">
      <c r="A704" s="148">
        <v>11.001666666666599</v>
      </c>
      <c r="B704" s="148">
        <v>37</v>
      </c>
      <c r="C704" s="148" t="s">
        <v>82</v>
      </c>
      <c r="D704" s="148">
        <v>16426</v>
      </c>
      <c r="E704" s="148" t="s">
        <v>200</v>
      </c>
      <c r="F704" s="148">
        <v>12.175000000000001</v>
      </c>
      <c r="G704" s="148">
        <v>450</v>
      </c>
      <c r="H704" s="148">
        <v>0.54800000000000004</v>
      </c>
      <c r="I704" s="148" t="s">
        <v>192</v>
      </c>
      <c r="J704" s="148" t="s">
        <v>75</v>
      </c>
    </row>
    <row r="705" spans="1:10" x14ac:dyDescent="0.35">
      <c r="A705" s="148">
        <v>11.0516666666666</v>
      </c>
      <c r="B705" s="148">
        <v>37</v>
      </c>
      <c r="C705" s="148" t="s">
        <v>82</v>
      </c>
      <c r="D705" s="148">
        <v>16267</v>
      </c>
      <c r="E705" s="148" t="s">
        <v>200</v>
      </c>
      <c r="F705" s="148">
        <v>12.175000000000001</v>
      </c>
      <c r="G705" s="148">
        <v>450</v>
      </c>
      <c r="H705" s="148">
        <v>0.54800000000000004</v>
      </c>
      <c r="I705" s="148" t="s">
        <v>192</v>
      </c>
      <c r="J705" s="148" t="s">
        <v>75</v>
      </c>
    </row>
    <row r="706" spans="1:10" x14ac:dyDescent="0.35">
      <c r="A706" s="148">
        <v>11.101666666666601</v>
      </c>
      <c r="B706" s="148">
        <v>37</v>
      </c>
      <c r="C706" s="148" t="s">
        <v>82</v>
      </c>
      <c r="D706" s="148">
        <v>16838</v>
      </c>
      <c r="E706" s="148" t="s">
        <v>200</v>
      </c>
      <c r="F706" s="148">
        <v>12.175000000000001</v>
      </c>
      <c r="G706" s="148">
        <v>450</v>
      </c>
      <c r="H706" s="148">
        <v>0.54800000000000004</v>
      </c>
      <c r="I706" s="148" t="s">
        <v>192</v>
      </c>
      <c r="J706" s="148" t="s">
        <v>75</v>
      </c>
    </row>
    <row r="707" spans="1:10" x14ac:dyDescent="0.35">
      <c r="A707" s="148">
        <v>11.1516666666666</v>
      </c>
      <c r="B707" s="148">
        <v>37</v>
      </c>
      <c r="C707" s="148" t="s">
        <v>82</v>
      </c>
      <c r="D707" s="148">
        <v>16361</v>
      </c>
      <c r="E707" s="148" t="s">
        <v>200</v>
      </c>
      <c r="F707" s="148">
        <v>12.175000000000001</v>
      </c>
      <c r="G707" s="148">
        <v>450</v>
      </c>
      <c r="H707" s="148">
        <v>0.54800000000000004</v>
      </c>
      <c r="I707" s="148" t="s">
        <v>192</v>
      </c>
      <c r="J707" s="148" t="s">
        <v>75</v>
      </c>
    </row>
    <row r="708" spans="1:10" x14ac:dyDescent="0.35">
      <c r="A708" s="148">
        <v>11.2016666666666</v>
      </c>
      <c r="B708" s="148">
        <v>37</v>
      </c>
      <c r="C708" s="148" t="s">
        <v>82</v>
      </c>
      <c r="D708" s="148">
        <v>16940</v>
      </c>
      <c r="E708" s="148" t="s">
        <v>200</v>
      </c>
      <c r="F708" s="148">
        <v>12.175000000000001</v>
      </c>
      <c r="G708" s="148">
        <v>450</v>
      </c>
      <c r="H708" s="148">
        <v>0.54800000000000004</v>
      </c>
      <c r="I708" s="148" t="s">
        <v>192</v>
      </c>
      <c r="J708" s="148" t="s">
        <v>75</v>
      </c>
    </row>
    <row r="709" spans="1:10" x14ac:dyDescent="0.35">
      <c r="A709" s="148">
        <v>11.251666666666599</v>
      </c>
      <c r="B709" s="148">
        <v>37</v>
      </c>
      <c r="C709" s="148" t="s">
        <v>82</v>
      </c>
      <c r="D709" s="148">
        <v>16635</v>
      </c>
      <c r="E709" s="148" t="s">
        <v>200</v>
      </c>
      <c r="F709" s="148">
        <v>12.175000000000001</v>
      </c>
      <c r="G709" s="148">
        <v>450</v>
      </c>
      <c r="H709" s="148">
        <v>0.54800000000000004</v>
      </c>
      <c r="I709" s="148" t="s">
        <v>192</v>
      </c>
      <c r="J709" s="148" t="s">
        <v>75</v>
      </c>
    </row>
    <row r="710" spans="1:10" x14ac:dyDescent="0.35">
      <c r="A710" s="148">
        <v>11.3016666666666</v>
      </c>
      <c r="B710" s="148">
        <v>37</v>
      </c>
      <c r="C710" s="148" t="s">
        <v>82</v>
      </c>
      <c r="D710" s="148">
        <v>16545</v>
      </c>
      <c r="E710" s="148" t="s">
        <v>200</v>
      </c>
      <c r="F710" s="148">
        <v>12.175000000000001</v>
      </c>
      <c r="G710" s="148">
        <v>450</v>
      </c>
      <c r="H710" s="148">
        <v>0.54800000000000004</v>
      </c>
      <c r="I710" s="148" t="s">
        <v>192</v>
      </c>
      <c r="J710" s="148" t="s">
        <v>75</v>
      </c>
    </row>
    <row r="711" spans="1:10" x14ac:dyDescent="0.35">
      <c r="A711" s="148">
        <v>11.351666666666601</v>
      </c>
      <c r="B711" s="148">
        <v>37</v>
      </c>
      <c r="C711" s="148" t="s">
        <v>82</v>
      </c>
      <c r="D711" s="148">
        <v>16758</v>
      </c>
      <c r="E711" s="148" t="s">
        <v>200</v>
      </c>
      <c r="F711" s="148">
        <v>12.175000000000001</v>
      </c>
      <c r="G711" s="148">
        <v>450</v>
      </c>
      <c r="H711" s="148">
        <v>0.54800000000000004</v>
      </c>
      <c r="I711" s="148" t="s">
        <v>192</v>
      </c>
      <c r="J711" s="148" t="s">
        <v>75</v>
      </c>
    </row>
    <row r="712" spans="1:10" x14ac:dyDescent="0.35">
      <c r="A712" s="148">
        <v>11.4016666666666</v>
      </c>
      <c r="B712" s="148">
        <v>37</v>
      </c>
      <c r="C712" s="148" t="s">
        <v>82</v>
      </c>
      <c r="D712" s="148">
        <v>17738</v>
      </c>
      <c r="E712" s="148" t="s">
        <v>200</v>
      </c>
      <c r="F712" s="148">
        <v>12.175000000000001</v>
      </c>
      <c r="G712" s="148">
        <v>450</v>
      </c>
      <c r="H712" s="148">
        <v>0.54800000000000004</v>
      </c>
      <c r="I712" s="148" t="s">
        <v>192</v>
      </c>
      <c r="J712" s="148" t="s">
        <v>75</v>
      </c>
    </row>
    <row r="713" spans="1:10" x14ac:dyDescent="0.35">
      <c r="A713" s="148">
        <v>11.4516666666666</v>
      </c>
      <c r="B713" s="148">
        <v>37</v>
      </c>
      <c r="C713" s="148" t="s">
        <v>82</v>
      </c>
      <c r="D713" s="148">
        <v>16965</v>
      </c>
      <c r="E713" s="148" t="s">
        <v>200</v>
      </c>
      <c r="F713" s="148">
        <v>12.175000000000001</v>
      </c>
      <c r="G713" s="148">
        <v>450</v>
      </c>
      <c r="H713" s="148">
        <v>0.54800000000000004</v>
      </c>
      <c r="I713" s="148" t="s">
        <v>192</v>
      </c>
      <c r="J713" s="148" t="s">
        <v>75</v>
      </c>
    </row>
    <row r="714" spans="1:10" x14ac:dyDescent="0.35">
      <c r="A714" s="148">
        <v>11.501666666666599</v>
      </c>
      <c r="B714" s="148">
        <v>37</v>
      </c>
      <c r="C714" s="148" t="s">
        <v>82</v>
      </c>
      <c r="D714" s="148">
        <v>17961</v>
      </c>
      <c r="E714" s="148" t="s">
        <v>200</v>
      </c>
      <c r="F714" s="148">
        <v>12.175000000000001</v>
      </c>
      <c r="G714" s="148">
        <v>450</v>
      </c>
      <c r="H714" s="148">
        <v>0.54800000000000004</v>
      </c>
      <c r="I714" s="148" t="s">
        <v>192</v>
      </c>
      <c r="J714" s="148" t="s">
        <v>75</v>
      </c>
    </row>
    <row r="715" spans="1:10" x14ac:dyDescent="0.35">
      <c r="A715" s="148">
        <v>11.5516666666666</v>
      </c>
      <c r="B715" s="148">
        <v>37</v>
      </c>
      <c r="C715" s="148" t="s">
        <v>82</v>
      </c>
      <c r="D715" s="148">
        <v>16366</v>
      </c>
      <c r="E715" s="148" t="s">
        <v>200</v>
      </c>
      <c r="F715" s="148">
        <v>12.175000000000001</v>
      </c>
      <c r="G715" s="148">
        <v>450</v>
      </c>
      <c r="H715" s="148">
        <v>0.54800000000000004</v>
      </c>
      <c r="I715" s="148" t="s">
        <v>192</v>
      </c>
      <c r="J715" s="148" t="s">
        <v>75</v>
      </c>
    </row>
    <row r="716" spans="1:10" x14ac:dyDescent="0.35">
      <c r="A716" s="148">
        <v>11.601666666666601</v>
      </c>
      <c r="B716" s="148">
        <v>37</v>
      </c>
      <c r="C716" s="148" t="s">
        <v>82</v>
      </c>
      <c r="D716" s="148">
        <v>16056</v>
      </c>
      <c r="E716" s="148" t="s">
        <v>200</v>
      </c>
      <c r="F716" s="148">
        <v>12.175000000000001</v>
      </c>
      <c r="G716" s="148">
        <v>450</v>
      </c>
      <c r="H716" s="148">
        <v>0.54800000000000004</v>
      </c>
      <c r="I716" s="148" t="s">
        <v>192</v>
      </c>
      <c r="J716" s="148" t="s">
        <v>75</v>
      </c>
    </row>
    <row r="717" spans="1:10" x14ac:dyDescent="0.35">
      <c r="A717" s="148">
        <v>11.6516666666666</v>
      </c>
      <c r="B717" s="148">
        <v>37</v>
      </c>
      <c r="C717" s="148" t="s">
        <v>82</v>
      </c>
      <c r="D717" s="148">
        <v>18638</v>
      </c>
      <c r="E717" s="148" t="s">
        <v>200</v>
      </c>
      <c r="F717" s="148">
        <v>12.175000000000001</v>
      </c>
      <c r="G717" s="148">
        <v>450</v>
      </c>
      <c r="H717" s="148">
        <v>0.54800000000000004</v>
      </c>
      <c r="I717" s="148" t="s">
        <v>192</v>
      </c>
      <c r="J717" s="148" t="s">
        <v>75</v>
      </c>
    </row>
    <row r="718" spans="1:10" x14ac:dyDescent="0.35">
      <c r="A718" s="148">
        <v>11.7016666666666</v>
      </c>
      <c r="B718" s="148">
        <v>37</v>
      </c>
      <c r="C718" s="148" t="s">
        <v>82</v>
      </c>
      <c r="D718" s="148">
        <v>16654</v>
      </c>
      <c r="E718" s="148" t="s">
        <v>200</v>
      </c>
      <c r="F718" s="148">
        <v>12.175000000000001</v>
      </c>
      <c r="G718" s="148">
        <v>450</v>
      </c>
      <c r="H718" s="148">
        <v>0.54800000000000004</v>
      </c>
      <c r="I718" s="148" t="s">
        <v>192</v>
      </c>
      <c r="J718" s="148" t="s">
        <v>75</v>
      </c>
    </row>
    <row r="719" spans="1:10" x14ac:dyDescent="0.35">
      <c r="A719" s="148">
        <v>11.751666666666599</v>
      </c>
      <c r="B719" s="148">
        <v>37</v>
      </c>
      <c r="C719" s="148" t="s">
        <v>82</v>
      </c>
      <c r="D719" s="148">
        <v>16712</v>
      </c>
      <c r="E719" s="148" t="s">
        <v>200</v>
      </c>
      <c r="F719" s="148">
        <v>12.175000000000001</v>
      </c>
      <c r="G719" s="148">
        <v>450</v>
      </c>
      <c r="H719" s="148">
        <v>0.54800000000000004</v>
      </c>
      <c r="I719" s="148" t="s">
        <v>192</v>
      </c>
      <c r="J719" s="148" t="s">
        <v>75</v>
      </c>
    </row>
    <row r="720" spans="1:10" x14ac:dyDescent="0.35">
      <c r="A720" s="148">
        <v>11.8016666666666</v>
      </c>
      <c r="B720" s="148">
        <v>37</v>
      </c>
      <c r="C720" s="148" t="s">
        <v>82</v>
      </c>
      <c r="D720" s="148">
        <v>16677</v>
      </c>
      <c r="E720" s="148" t="s">
        <v>200</v>
      </c>
      <c r="F720" s="148">
        <v>12.175000000000001</v>
      </c>
      <c r="G720" s="148">
        <v>450</v>
      </c>
      <c r="H720" s="148">
        <v>0.54800000000000004</v>
      </c>
      <c r="I720" s="148" t="s">
        <v>192</v>
      </c>
      <c r="J720" s="148" t="s">
        <v>75</v>
      </c>
    </row>
    <row r="721" spans="1:10" x14ac:dyDescent="0.35">
      <c r="A721" s="148">
        <v>11.851666666666601</v>
      </c>
      <c r="B721" s="148">
        <v>37</v>
      </c>
      <c r="C721" s="148" t="s">
        <v>82</v>
      </c>
      <c r="D721" s="148">
        <v>17404</v>
      </c>
      <c r="E721" s="148" t="s">
        <v>200</v>
      </c>
      <c r="F721" s="148">
        <v>12.175000000000001</v>
      </c>
      <c r="G721" s="148">
        <v>450</v>
      </c>
      <c r="H721" s="148">
        <v>0.54800000000000004</v>
      </c>
      <c r="I721" s="148" t="s">
        <v>192</v>
      </c>
      <c r="J721" s="148" t="s">
        <v>75</v>
      </c>
    </row>
    <row r="722" spans="1:10" x14ac:dyDescent="0.35">
      <c r="A722" s="148">
        <v>11.9016666666666</v>
      </c>
      <c r="B722" s="148">
        <v>37</v>
      </c>
      <c r="C722" s="148" t="s">
        <v>82</v>
      </c>
      <c r="D722" s="148">
        <v>16160</v>
      </c>
      <c r="E722" s="148" t="s">
        <v>200</v>
      </c>
      <c r="F722" s="148">
        <v>12.175000000000001</v>
      </c>
      <c r="G722" s="148">
        <v>450</v>
      </c>
      <c r="H722" s="148">
        <v>0.54800000000000004</v>
      </c>
      <c r="I722" s="148" t="s">
        <v>192</v>
      </c>
      <c r="J722" s="148" t="s">
        <v>75</v>
      </c>
    </row>
    <row r="723" spans="1:10" x14ac:dyDescent="0.35">
      <c r="A723" s="148">
        <v>11.9516666666666</v>
      </c>
      <c r="B723" s="148">
        <v>37</v>
      </c>
      <c r="C723" s="148" t="s">
        <v>82</v>
      </c>
      <c r="D723" s="148">
        <v>17937</v>
      </c>
      <c r="E723" s="148" t="s">
        <v>200</v>
      </c>
      <c r="F723" s="148">
        <v>12.175000000000001</v>
      </c>
      <c r="G723" s="148">
        <v>450</v>
      </c>
      <c r="H723" s="148">
        <v>0.54800000000000004</v>
      </c>
      <c r="I723" s="148" t="s">
        <v>192</v>
      </c>
      <c r="J723" s="148" t="s">
        <v>75</v>
      </c>
    </row>
    <row r="724" spans="1:10" x14ac:dyDescent="0.35">
      <c r="A724" s="148">
        <v>12.001666666666599</v>
      </c>
      <c r="B724" s="148">
        <v>37</v>
      </c>
      <c r="C724" s="148" t="s">
        <v>82</v>
      </c>
      <c r="D724" s="148">
        <v>17480</v>
      </c>
      <c r="E724" s="148" t="s">
        <v>200</v>
      </c>
      <c r="F724" s="148">
        <v>12.175000000000001</v>
      </c>
      <c r="G724" s="148">
        <v>450</v>
      </c>
      <c r="H724" s="148">
        <v>0.54800000000000004</v>
      </c>
      <c r="I724" s="148" t="s">
        <v>192</v>
      </c>
      <c r="J724" s="148" t="s">
        <v>75</v>
      </c>
    </row>
    <row r="725" spans="1:10" x14ac:dyDescent="0.35">
      <c r="A725" s="148">
        <v>1.6666666666666601E-3</v>
      </c>
      <c r="B725" s="148">
        <v>37</v>
      </c>
      <c r="C725" s="148" t="s">
        <v>83</v>
      </c>
      <c r="D725" s="148">
        <v>7848</v>
      </c>
      <c r="E725" s="148" t="s">
        <v>200</v>
      </c>
      <c r="F725" s="148">
        <v>12.175000000000001</v>
      </c>
      <c r="G725" s="148">
        <v>450</v>
      </c>
      <c r="H725" s="148">
        <v>0.54800000000000004</v>
      </c>
      <c r="I725" s="148" t="s">
        <v>192</v>
      </c>
      <c r="J725" s="148" t="s">
        <v>75</v>
      </c>
    </row>
    <row r="726" spans="1:10" x14ac:dyDescent="0.35">
      <c r="A726" s="148">
        <v>5.1666666666666597E-2</v>
      </c>
      <c r="B726" s="148">
        <v>37</v>
      </c>
      <c r="C726" s="148" t="s">
        <v>83</v>
      </c>
      <c r="D726" s="148">
        <v>6154</v>
      </c>
      <c r="E726" s="148" t="s">
        <v>200</v>
      </c>
      <c r="F726" s="148">
        <v>12.175000000000001</v>
      </c>
      <c r="G726" s="148">
        <v>450</v>
      </c>
      <c r="H726" s="148">
        <v>0.54800000000000004</v>
      </c>
      <c r="I726" s="148" t="s">
        <v>192</v>
      </c>
      <c r="J726" s="148" t="s">
        <v>75</v>
      </c>
    </row>
    <row r="727" spans="1:10" x14ac:dyDescent="0.35">
      <c r="A727" s="148">
        <v>0.101666666666666</v>
      </c>
      <c r="B727" s="148">
        <v>37</v>
      </c>
      <c r="C727" s="148" t="s">
        <v>83</v>
      </c>
      <c r="D727" s="148">
        <v>4617</v>
      </c>
      <c r="E727" s="148" t="s">
        <v>200</v>
      </c>
      <c r="F727" s="148">
        <v>12.175000000000001</v>
      </c>
      <c r="G727" s="148">
        <v>450</v>
      </c>
      <c r="H727" s="148">
        <v>0.54800000000000004</v>
      </c>
      <c r="I727" s="148" t="s">
        <v>192</v>
      </c>
      <c r="J727" s="148" t="s">
        <v>75</v>
      </c>
    </row>
    <row r="728" spans="1:10" x14ac:dyDescent="0.35">
      <c r="A728" s="148">
        <v>0.15166666666666601</v>
      </c>
      <c r="B728" s="148">
        <v>37</v>
      </c>
      <c r="C728" s="148" t="s">
        <v>83</v>
      </c>
      <c r="D728" s="148">
        <v>4778</v>
      </c>
      <c r="E728" s="148" t="s">
        <v>200</v>
      </c>
      <c r="F728" s="148">
        <v>12.175000000000001</v>
      </c>
      <c r="G728" s="148">
        <v>450</v>
      </c>
      <c r="H728" s="148">
        <v>0.54800000000000004</v>
      </c>
      <c r="I728" s="148" t="s">
        <v>192</v>
      </c>
      <c r="J728" s="148" t="s">
        <v>75</v>
      </c>
    </row>
    <row r="729" spans="1:10" x14ac:dyDescent="0.35">
      <c r="A729" s="148">
        <v>0.20166666666666599</v>
      </c>
      <c r="B729" s="148">
        <v>37</v>
      </c>
      <c r="C729" s="148" t="s">
        <v>83</v>
      </c>
      <c r="D729" s="148">
        <v>3934</v>
      </c>
      <c r="E729" s="148" t="s">
        <v>200</v>
      </c>
      <c r="F729" s="148">
        <v>12.175000000000001</v>
      </c>
      <c r="G729" s="148">
        <v>450</v>
      </c>
      <c r="H729" s="148">
        <v>0.54800000000000004</v>
      </c>
      <c r="I729" s="148" t="s">
        <v>192</v>
      </c>
      <c r="J729" s="148" t="s">
        <v>75</v>
      </c>
    </row>
    <row r="730" spans="1:10" x14ac:dyDescent="0.35">
      <c r="A730" s="148">
        <v>0.25166666666666598</v>
      </c>
      <c r="B730" s="148">
        <v>37</v>
      </c>
      <c r="C730" s="148" t="s">
        <v>83</v>
      </c>
      <c r="D730" s="148">
        <v>3760</v>
      </c>
      <c r="E730" s="148" t="s">
        <v>200</v>
      </c>
      <c r="F730" s="148">
        <v>12.175000000000001</v>
      </c>
      <c r="G730" s="148">
        <v>450</v>
      </c>
      <c r="H730" s="148">
        <v>0.54800000000000004</v>
      </c>
      <c r="I730" s="148" t="s">
        <v>192</v>
      </c>
      <c r="J730" s="148" t="s">
        <v>75</v>
      </c>
    </row>
    <row r="731" spans="1:10" x14ac:dyDescent="0.35">
      <c r="A731" s="148">
        <v>0.30166666666666597</v>
      </c>
      <c r="B731" s="148">
        <v>37</v>
      </c>
      <c r="C731" s="148" t="s">
        <v>83</v>
      </c>
      <c r="D731" s="148">
        <v>3381</v>
      </c>
      <c r="E731" s="148" t="s">
        <v>200</v>
      </c>
      <c r="F731" s="148">
        <v>12.175000000000001</v>
      </c>
      <c r="G731" s="148">
        <v>450</v>
      </c>
      <c r="H731" s="148">
        <v>0.54800000000000004</v>
      </c>
      <c r="I731" s="148" t="s">
        <v>192</v>
      </c>
      <c r="J731" s="148" t="s">
        <v>75</v>
      </c>
    </row>
    <row r="732" spans="1:10" x14ac:dyDescent="0.35">
      <c r="A732" s="148">
        <v>0.35166666666666602</v>
      </c>
      <c r="B732" s="148">
        <v>37</v>
      </c>
      <c r="C732" s="148" t="s">
        <v>83</v>
      </c>
      <c r="D732" s="148">
        <v>3023</v>
      </c>
      <c r="E732" s="148" t="s">
        <v>200</v>
      </c>
      <c r="F732" s="148">
        <v>12.175000000000001</v>
      </c>
      <c r="G732" s="148">
        <v>450</v>
      </c>
      <c r="H732" s="148">
        <v>0.54800000000000004</v>
      </c>
      <c r="I732" s="148" t="s">
        <v>192</v>
      </c>
      <c r="J732" s="148" t="s">
        <v>75</v>
      </c>
    </row>
    <row r="733" spans="1:10" x14ac:dyDescent="0.35">
      <c r="A733" s="148">
        <v>0.40166666666666601</v>
      </c>
      <c r="B733" s="148">
        <v>37</v>
      </c>
      <c r="C733" s="148" t="s">
        <v>83</v>
      </c>
      <c r="D733" s="148">
        <v>3114</v>
      </c>
      <c r="E733" s="148" t="s">
        <v>200</v>
      </c>
      <c r="F733" s="148">
        <v>12.175000000000001</v>
      </c>
      <c r="G733" s="148">
        <v>450</v>
      </c>
      <c r="H733" s="148">
        <v>0.54800000000000004</v>
      </c>
      <c r="I733" s="148" t="s">
        <v>192</v>
      </c>
      <c r="J733" s="148" t="s">
        <v>75</v>
      </c>
    </row>
    <row r="734" spans="1:10" x14ac:dyDescent="0.35">
      <c r="A734" s="148">
        <v>0.45166666666666599</v>
      </c>
      <c r="B734" s="148">
        <v>37</v>
      </c>
      <c r="C734" s="148" t="s">
        <v>83</v>
      </c>
      <c r="D734" s="148">
        <v>3379</v>
      </c>
      <c r="E734" s="148" t="s">
        <v>200</v>
      </c>
      <c r="F734" s="148">
        <v>12.175000000000001</v>
      </c>
      <c r="G734" s="148">
        <v>450</v>
      </c>
      <c r="H734" s="148">
        <v>0.54800000000000004</v>
      </c>
      <c r="I734" s="148" t="s">
        <v>192</v>
      </c>
      <c r="J734" s="148" t="s">
        <v>75</v>
      </c>
    </row>
    <row r="735" spans="1:10" x14ac:dyDescent="0.35">
      <c r="A735" s="148">
        <v>0.50166666666666604</v>
      </c>
      <c r="B735" s="148">
        <v>37</v>
      </c>
      <c r="C735" s="148" t="s">
        <v>83</v>
      </c>
      <c r="D735" s="148">
        <v>3568</v>
      </c>
      <c r="E735" s="148" t="s">
        <v>200</v>
      </c>
      <c r="F735" s="148">
        <v>12.175000000000001</v>
      </c>
      <c r="G735" s="148">
        <v>450</v>
      </c>
      <c r="H735" s="148">
        <v>0.54800000000000004</v>
      </c>
      <c r="I735" s="148" t="s">
        <v>192</v>
      </c>
      <c r="J735" s="148" t="s">
        <v>75</v>
      </c>
    </row>
    <row r="736" spans="1:10" x14ac:dyDescent="0.35">
      <c r="A736" s="148">
        <v>0.55166666666666597</v>
      </c>
      <c r="B736" s="148">
        <v>37</v>
      </c>
      <c r="C736" s="148" t="s">
        <v>83</v>
      </c>
      <c r="D736" s="148">
        <v>2915</v>
      </c>
      <c r="E736" s="148" t="s">
        <v>200</v>
      </c>
      <c r="F736" s="148">
        <v>12.175000000000001</v>
      </c>
      <c r="G736" s="148">
        <v>450</v>
      </c>
      <c r="H736" s="148">
        <v>0.54800000000000004</v>
      </c>
      <c r="I736" s="148" t="s">
        <v>192</v>
      </c>
      <c r="J736" s="148" t="s">
        <v>75</v>
      </c>
    </row>
    <row r="737" spans="1:10" x14ac:dyDescent="0.35">
      <c r="A737" s="148">
        <v>0.60166666666666602</v>
      </c>
      <c r="B737" s="148">
        <v>37</v>
      </c>
      <c r="C737" s="148" t="s">
        <v>83</v>
      </c>
      <c r="D737" s="148">
        <v>3085</v>
      </c>
      <c r="E737" s="148" t="s">
        <v>200</v>
      </c>
      <c r="F737" s="148">
        <v>12.175000000000001</v>
      </c>
      <c r="G737" s="148">
        <v>450</v>
      </c>
      <c r="H737" s="148">
        <v>0.54800000000000004</v>
      </c>
      <c r="I737" s="148" t="s">
        <v>192</v>
      </c>
      <c r="J737" s="148" t="s">
        <v>75</v>
      </c>
    </row>
    <row r="738" spans="1:10" x14ac:dyDescent="0.35">
      <c r="A738" s="148">
        <v>0.65166666666666595</v>
      </c>
      <c r="B738" s="148">
        <v>37</v>
      </c>
      <c r="C738" s="148" t="s">
        <v>83</v>
      </c>
      <c r="D738" s="148">
        <v>2800</v>
      </c>
      <c r="E738" s="148" t="s">
        <v>200</v>
      </c>
      <c r="F738" s="148">
        <v>12.175000000000001</v>
      </c>
      <c r="G738" s="148">
        <v>450</v>
      </c>
      <c r="H738" s="148">
        <v>0.54800000000000004</v>
      </c>
      <c r="I738" s="148" t="s">
        <v>192</v>
      </c>
      <c r="J738" s="148" t="s">
        <v>75</v>
      </c>
    </row>
    <row r="739" spans="1:10" x14ac:dyDescent="0.35">
      <c r="A739" s="148">
        <v>0.70166666666666599</v>
      </c>
      <c r="B739" s="148">
        <v>37</v>
      </c>
      <c r="C739" s="148" t="s">
        <v>83</v>
      </c>
      <c r="D739" s="148">
        <v>2659</v>
      </c>
      <c r="E739" s="148" t="s">
        <v>200</v>
      </c>
      <c r="F739" s="148">
        <v>12.175000000000001</v>
      </c>
      <c r="G739" s="148">
        <v>450</v>
      </c>
      <c r="H739" s="148">
        <v>0.54800000000000004</v>
      </c>
      <c r="I739" s="148" t="s">
        <v>192</v>
      </c>
      <c r="J739" s="148" t="s">
        <v>75</v>
      </c>
    </row>
    <row r="740" spans="1:10" x14ac:dyDescent="0.35">
      <c r="A740" s="148">
        <v>0.75166666666666604</v>
      </c>
      <c r="B740" s="148">
        <v>37</v>
      </c>
      <c r="C740" s="148" t="s">
        <v>83</v>
      </c>
      <c r="D740" s="148">
        <v>2679</v>
      </c>
      <c r="E740" s="148" t="s">
        <v>200</v>
      </c>
      <c r="F740" s="148">
        <v>12.175000000000001</v>
      </c>
      <c r="G740" s="148">
        <v>450</v>
      </c>
      <c r="H740" s="148">
        <v>0.54800000000000004</v>
      </c>
      <c r="I740" s="148" t="s">
        <v>192</v>
      </c>
      <c r="J740" s="148" t="s">
        <v>75</v>
      </c>
    </row>
    <row r="741" spans="1:10" x14ac:dyDescent="0.35">
      <c r="A741" s="148">
        <v>0.80166666666666597</v>
      </c>
      <c r="B741" s="148">
        <v>37</v>
      </c>
      <c r="C741" s="148" t="s">
        <v>83</v>
      </c>
      <c r="D741" s="148">
        <v>2407</v>
      </c>
      <c r="E741" s="148" t="s">
        <v>200</v>
      </c>
      <c r="F741" s="148">
        <v>12.175000000000001</v>
      </c>
      <c r="G741" s="148">
        <v>450</v>
      </c>
      <c r="H741" s="148">
        <v>0.54800000000000004</v>
      </c>
      <c r="I741" s="148" t="s">
        <v>192</v>
      </c>
      <c r="J741" s="148" t="s">
        <v>75</v>
      </c>
    </row>
    <row r="742" spans="1:10" x14ac:dyDescent="0.35">
      <c r="A742" s="148">
        <v>0.85166666666666602</v>
      </c>
      <c r="B742" s="148">
        <v>37</v>
      </c>
      <c r="C742" s="148" t="s">
        <v>83</v>
      </c>
      <c r="D742" s="148">
        <v>3086</v>
      </c>
      <c r="E742" s="148" t="s">
        <v>200</v>
      </c>
      <c r="F742" s="148">
        <v>12.175000000000001</v>
      </c>
      <c r="G742" s="148">
        <v>450</v>
      </c>
      <c r="H742" s="148">
        <v>0.54800000000000004</v>
      </c>
      <c r="I742" s="148" t="s">
        <v>192</v>
      </c>
      <c r="J742" s="148" t="s">
        <v>75</v>
      </c>
    </row>
    <row r="743" spans="1:10" x14ac:dyDescent="0.35">
      <c r="A743" s="148">
        <v>0.90166666666666595</v>
      </c>
      <c r="B743" s="148">
        <v>37</v>
      </c>
      <c r="C743" s="148" t="s">
        <v>83</v>
      </c>
      <c r="D743" s="148">
        <v>2702</v>
      </c>
      <c r="E743" s="148" t="s">
        <v>200</v>
      </c>
      <c r="F743" s="148">
        <v>12.175000000000001</v>
      </c>
      <c r="G743" s="148">
        <v>450</v>
      </c>
      <c r="H743" s="148">
        <v>0.54800000000000004</v>
      </c>
      <c r="I743" s="148" t="s">
        <v>192</v>
      </c>
      <c r="J743" s="148" t="s">
        <v>75</v>
      </c>
    </row>
    <row r="744" spans="1:10" x14ac:dyDescent="0.35">
      <c r="A744" s="148">
        <v>0.95166666666666599</v>
      </c>
      <c r="B744" s="148">
        <v>37</v>
      </c>
      <c r="C744" s="148" t="s">
        <v>83</v>
      </c>
      <c r="D744" s="148">
        <v>2867</v>
      </c>
      <c r="E744" s="148" t="s">
        <v>200</v>
      </c>
      <c r="F744" s="148">
        <v>12.175000000000001</v>
      </c>
      <c r="G744" s="148">
        <v>450</v>
      </c>
      <c r="H744" s="148">
        <v>0.54800000000000004</v>
      </c>
      <c r="I744" s="148" t="s">
        <v>192</v>
      </c>
      <c r="J744" s="148" t="s">
        <v>75</v>
      </c>
    </row>
    <row r="745" spans="1:10" x14ac:dyDescent="0.35">
      <c r="A745" s="148">
        <v>1.00166666666666</v>
      </c>
      <c r="B745" s="148">
        <v>37</v>
      </c>
      <c r="C745" s="148" t="s">
        <v>83</v>
      </c>
      <c r="D745" s="148">
        <v>2979</v>
      </c>
      <c r="E745" s="148" t="s">
        <v>200</v>
      </c>
      <c r="F745" s="148">
        <v>12.175000000000001</v>
      </c>
      <c r="G745" s="148">
        <v>450</v>
      </c>
      <c r="H745" s="148">
        <v>0.54800000000000004</v>
      </c>
      <c r="I745" s="148" t="s">
        <v>192</v>
      </c>
      <c r="J745" s="148" t="s">
        <v>75</v>
      </c>
    </row>
    <row r="746" spans="1:10" x14ac:dyDescent="0.35">
      <c r="A746" s="148">
        <v>1.0516666666666601</v>
      </c>
      <c r="B746" s="148">
        <v>37</v>
      </c>
      <c r="C746" s="148" t="s">
        <v>83</v>
      </c>
      <c r="D746" s="148">
        <v>2766</v>
      </c>
      <c r="E746" s="148" t="s">
        <v>200</v>
      </c>
      <c r="F746" s="148">
        <v>12.175000000000001</v>
      </c>
      <c r="G746" s="148">
        <v>450</v>
      </c>
      <c r="H746" s="148">
        <v>0.54800000000000004</v>
      </c>
      <c r="I746" s="148" t="s">
        <v>192</v>
      </c>
      <c r="J746" s="148" t="s">
        <v>75</v>
      </c>
    </row>
    <row r="747" spans="1:10" x14ac:dyDescent="0.35">
      <c r="A747" s="148">
        <v>1.1016666666666599</v>
      </c>
      <c r="B747" s="148">
        <v>37</v>
      </c>
      <c r="C747" s="148" t="s">
        <v>83</v>
      </c>
      <c r="D747" s="148">
        <v>2924</v>
      </c>
      <c r="E747" s="148" t="s">
        <v>200</v>
      </c>
      <c r="F747" s="148">
        <v>12.175000000000001</v>
      </c>
      <c r="G747" s="148">
        <v>450</v>
      </c>
      <c r="H747" s="148">
        <v>0.54800000000000004</v>
      </c>
      <c r="I747" s="148" t="s">
        <v>192</v>
      </c>
      <c r="J747" s="148" t="s">
        <v>75</v>
      </c>
    </row>
    <row r="748" spans="1:10" x14ac:dyDescent="0.35">
      <c r="A748" s="148">
        <v>1.15166666666666</v>
      </c>
      <c r="B748" s="148">
        <v>36.9</v>
      </c>
      <c r="C748" s="148" t="s">
        <v>83</v>
      </c>
      <c r="D748" s="148">
        <v>3209</v>
      </c>
      <c r="E748" s="148" t="s">
        <v>200</v>
      </c>
      <c r="F748" s="148">
        <v>12.175000000000001</v>
      </c>
      <c r="G748" s="148">
        <v>450</v>
      </c>
      <c r="H748" s="148">
        <v>0.54800000000000004</v>
      </c>
      <c r="I748" s="148" t="s">
        <v>192</v>
      </c>
      <c r="J748" s="148" t="s">
        <v>75</v>
      </c>
    </row>
    <row r="749" spans="1:10" x14ac:dyDescent="0.35">
      <c r="A749" s="148">
        <v>1.20166666666666</v>
      </c>
      <c r="B749" s="148">
        <v>37</v>
      </c>
      <c r="C749" s="148" t="s">
        <v>83</v>
      </c>
      <c r="D749" s="148">
        <v>2730</v>
      </c>
      <c r="E749" s="148" t="s">
        <v>200</v>
      </c>
      <c r="F749" s="148">
        <v>12.175000000000001</v>
      </c>
      <c r="G749" s="148">
        <v>450</v>
      </c>
      <c r="H749" s="148">
        <v>0.54800000000000004</v>
      </c>
      <c r="I749" s="148" t="s">
        <v>192</v>
      </c>
      <c r="J749" s="148" t="s">
        <v>75</v>
      </c>
    </row>
    <row r="750" spans="1:10" x14ac:dyDescent="0.35">
      <c r="A750" s="148">
        <v>1.25166666666666</v>
      </c>
      <c r="B750" s="148">
        <v>37</v>
      </c>
      <c r="C750" s="148" t="s">
        <v>83</v>
      </c>
      <c r="D750" s="148">
        <v>2679</v>
      </c>
      <c r="E750" s="148" t="s">
        <v>200</v>
      </c>
      <c r="F750" s="148">
        <v>12.175000000000001</v>
      </c>
      <c r="G750" s="148">
        <v>450</v>
      </c>
      <c r="H750" s="148">
        <v>0.54800000000000004</v>
      </c>
      <c r="I750" s="148" t="s">
        <v>192</v>
      </c>
      <c r="J750" s="148" t="s">
        <v>75</v>
      </c>
    </row>
    <row r="751" spans="1:10" x14ac:dyDescent="0.35">
      <c r="A751" s="148">
        <v>1.3016666666666601</v>
      </c>
      <c r="B751" s="148">
        <v>37</v>
      </c>
      <c r="C751" s="148" t="s">
        <v>83</v>
      </c>
      <c r="D751" s="148">
        <v>2726</v>
      </c>
      <c r="E751" s="148" t="s">
        <v>200</v>
      </c>
      <c r="F751" s="148">
        <v>12.175000000000001</v>
      </c>
      <c r="G751" s="148">
        <v>450</v>
      </c>
      <c r="H751" s="148">
        <v>0.54800000000000004</v>
      </c>
      <c r="I751" s="148" t="s">
        <v>192</v>
      </c>
      <c r="J751" s="148" t="s">
        <v>75</v>
      </c>
    </row>
    <row r="752" spans="1:10" x14ac:dyDescent="0.35">
      <c r="A752" s="148">
        <v>1.3516666666666599</v>
      </c>
      <c r="B752" s="148">
        <v>37</v>
      </c>
      <c r="C752" s="148" t="s">
        <v>83</v>
      </c>
      <c r="D752" s="148">
        <v>2449</v>
      </c>
      <c r="E752" s="148" t="s">
        <v>200</v>
      </c>
      <c r="F752" s="148">
        <v>12.175000000000001</v>
      </c>
      <c r="G752" s="148">
        <v>450</v>
      </c>
      <c r="H752" s="148">
        <v>0.54800000000000004</v>
      </c>
      <c r="I752" s="148" t="s">
        <v>192</v>
      </c>
      <c r="J752" s="148" t="s">
        <v>75</v>
      </c>
    </row>
    <row r="753" spans="1:10" x14ac:dyDescent="0.35">
      <c r="A753" s="148">
        <v>1.40166666666666</v>
      </c>
      <c r="B753" s="148">
        <v>37</v>
      </c>
      <c r="C753" s="148" t="s">
        <v>83</v>
      </c>
      <c r="D753" s="148">
        <v>3130</v>
      </c>
      <c r="E753" s="148" t="s">
        <v>200</v>
      </c>
      <c r="F753" s="148">
        <v>12.175000000000001</v>
      </c>
      <c r="G753" s="148">
        <v>450</v>
      </c>
      <c r="H753" s="148">
        <v>0.54800000000000004</v>
      </c>
      <c r="I753" s="148" t="s">
        <v>192</v>
      </c>
      <c r="J753" s="148" t="s">
        <v>75</v>
      </c>
    </row>
    <row r="754" spans="1:10" x14ac:dyDescent="0.35">
      <c r="A754" s="148">
        <v>1.45166666666666</v>
      </c>
      <c r="B754" s="148">
        <v>37</v>
      </c>
      <c r="C754" s="148" t="s">
        <v>83</v>
      </c>
      <c r="D754" s="148">
        <v>2847</v>
      </c>
      <c r="E754" s="148" t="s">
        <v>200</v>
      </c>
      <c r="F754" s="148">
        <v>12.175000000000001</v>
      </c>
      <c r="G754" s="148">
        <v>450</v>
      </c>
      <c r="H754" s="148">
        <v>0.54800000000000004</v>
      </c>
      <c r="I754" s="148" t="s">
        <v>192</v>
      </c>
      <c r="J754" s="148" t="s">
        <v>75</v>
      </c>
    </row>
    <row r="755" spans="1:10" x14ac:dyDescent="0.35">
      <c r="A755" s="148">
        <v>1.50166666666666</v>
      </c>
      <c r="B755" s="148">
        <v>37</v>
      </c>
      <c r="C755" s="148" t="s">
        <v>83</v>
      </c>
      <c r="D755" s="148">
        <v>2896</v>
      </c>
      <c r="E755" s="148" t="s">
        <v>200</v>
      </c>
      <c r="F755" s="148">
        <v>12.175000000000001</v>
      </c>
      <c r="G755" s="148">
        <v>450</v>
      </c>
      <c r="H755" s="148">
        <v>0.54800000000000004</v>
      </c>
      <c r="I755" s="148" t="s">
        <v>192</v>
      </c>
      <c r="J755" s="148" t="s">
        <v>75</v>
      </c>
    </row>
    <row r="756" spans="1:10" x14ac:dyDescent="0.35">
      <c r="A756" s="148">
        <v>1.5516666666666601</v>
      </c>
      <c r="B756" s="148">
        <v>37</v>
      </c>
      <c r="C756" s="148" t="s">
        <v>83</v>
      </c>
      <c r="D756" s="148">
        <v>2857</v>
      </c>
      <c r="E756" s="148" t="s">
        <v>200</v>
      </c>
      <c r="F756" s="148">
        <v>12.175000000000001</v>
      </c>
      <c r="G756" s="148">
        <v>450</v>
      </c>
      <c r="H756" s="148">
        <v>0.54800000000000004</v>
      </c>
      <c r="I756" s="148" t="s">
        <v>192</v>
      </c>
      <c r="J756" s="148" t="s">
        <v>75</v>
      </c>
    </row>
    <row r="757" spans="1:10" x14ac:dyDescent="0.35">
      <c r="A757" s="148">
        <v>1.6016666666666599</v>
      </c>
      <c r="B757" s="148">
        <v>37</v>
      </c>
      <c r="C757" s="148" t="s">
        <v>83</v>
      </c>
      <c r="D757" s="148">
        <v>2874</v>
      </c>
      <c r="E757" s="148" t="s">
        <v>200</v>
      </c>
      <c r="F757" s="148">
        <v>12.175000000000001</v>
      </c>
      <c r="G757" s="148">
        <v>450</v>
      </c>
      <c r="H757" s="148">
        <v>0.54800000000000004</v>
      </c>
      <c r="I757" s="148" t="s">
        <v>192</v>
      </c>
      <c r="J757" s="148" t="s">
        <v>75</v>
      </c>
    </row>
    <row r="758" spans="1:10" x14ac:dyDescent="0.35">
      <c r="A758" s="148">
        <v>1.65166666666666</v>
      </c>
      <c r="B758" s="148">
        <v>37</v>
      </c>
      <c r="C758" s="148" t="s">
        <v>83</v>
      </c>
      <c r="D758" s="148">
        <v>2909</v>
      </c>
      <c r="E758" s="148" t="s">
        <v>200</v>
      </c>
      <c r="F758" s="148">
        <v>12.175000000000001</v>
      </c>
      <c r="G758" s="148">
        <v>450</v>
      </c>
      <c r="H758" s="148">
        <v>0.54800000000000004</v>
      </c>
      <c r="I758" s="148" t="s">
        <v>192</v>
      </c>
      <c r="J758" s="148" t="s">
        <v>75</v>
      </c>
    </row>
    <row r="759" spans="1:10" x14ac:dyDescent="0.35">
      <c r="A759" s="148">
        <v>1.70166666666666</v>
      </c>
      <c r="B759" s="148">
        <v>37</v>
      </c>
      <c r="C759" s="148" t="s">
        <v>83</v>
      </c>
      <c r="D759" s="148">
        <v>3078</v>
      </c>
      <c r="E759" s="148" t="s">
        <v>200</v>
      </c>
      <c r="F759" s="148">
        <v>12.175000000000001</v>
      </c>
      <c r="G759" s="148">
        <v>450</v>
      </c>
      <c r="H759" s="148">
        <v>0.54800000000000004</v>
      </c>
      <c r="I759" s="148" t="s">
        <v>192</v>
      </c>
      <c r="J759" s="148" t="s">
        <v>75</v>
      </c>
    </row>
    <row r="760" spans="1:10" x14ac:dyDescent="0.35">
      <c r="A760" s="148">
        <v>1.75166666666666</v>
      </c>
      <c r="B760" s="148">
        <v>37</v>
      </c>
      <c r="C760" s="148" t="s">
        <v>83</v>
      </c>
      <c r="D760" s="148">
        <v>3579</v>
      </c>
      <c r="E760" s="148" t="s">
        <v>200</v>
      </c>
      <c r="F760" s="148">
        <v>12.175000000000001</v>
      </c>
      <c r="G760" s="148">
        <v>450</v>
      </c>
      <c r="H760" s="148">
        <v>0.54800000000000004</v>
      </c>
      <c r="I760" s="148" t="s">
        <v>192</v>
      </c>
      <c r="J760" s="148" t="s">
        <v>75</v>
      </c>
    </row>
    <row r="761" spans="1:10" x14ac:dyDescent="0.35">
      <c r="A761" s="148">
        <v>1.8016666666666601</v>
      </c>
      <c r="B761" s="148">
        <v>37</v>
      </c>
      <c r="C761" s="148" t="s">
        <v>83</v>
      </c>
      <c r="D761" s="148">
        <v>3025</v>
      </c>
      <c r="E761" s="148" t="s">
        <v>200</v>
      </c>
      <c r="F761" s="148">
        <v>12.175000000000001</v>
      </c>
      <c r="G761" s="148">
        <v>450</v>
      </c>
      <c r="H761" s="148">
        <v>0.54800000000000004</v>
      </c>
      <c r="I761" s="148" t="s">
        <v>192</v>
      </c>
      <c r="J761" s="148" t="s">
        <v>75</v>
      </c>
    </row>
    <row r="762" spans="1:10" x14ac:dyDescent="0.35">
      <c r="A762" s="148">
        <v>1.8516666666666599</v>
      </c>
      <c r="B762" s="148">
        <v>37</v>
      </c>
      <c r="C762" s="148" t="s">
        <v>83</v>
      </c>
      <c r="D762" s="148">
        <v>2962</v>
      </c>
      <c r="E762" s="148" t="s">
        <v>200</v>
      </c>
      <c r="F762" s="148">
        <v>12.175000000000001</v>
      </c>
      <c r="G762" s="148">
        <v>450</v>
      </c>
      <c r="H762" s="148">
        <v>0.54800000000000004</v>
      </c>
      <c r="I762" s="148" t="s">
        <v>192</v>
      </c>
      <c r="J762" s="148" t="s">
        <v>75</v>
      </c>
    </row>
    <row r="763" spans="1:10" x14ac:dyDescent="0.35">
      <c r="A763" s="148">
        <v>1.90166666666666</v>
      </c>
      <c r="B763" s="148">
        <v>37</v>
      </c>
      <c r="C763" s="148" t="s">
        <v>83</v>
      </c>
      <c r="D763" s="148">
        <v>2786</v>
      </c>
      <c r="E763" s="148" t="s">
        <v>200</v>
      </c>
      <c r="F763" s="148">
        <v>12.175000000000001</v>
      </c>
      <c r="G763" s="148">
        <v>450</v>
      </c>
      <c r="H763" s="148">
        <v>0.54800000000000004</v>
      </c>
      <c r="I763" s="148" t="s">
        <v>192</v>
      </c>
      <c r="J763" s="148" t="s">
        <v>75</v>
      </c>
    </row>
    <row r="764" spans="1:10" x14ac:dyDescent="0.35">
      <c r="A764" s="148">
        <v>1.95166666666666</v>
      </c>
      <c r="B764" s="148">
        <v>37</v>
      </c>
      <c r="C764" s="148" t="s">
        <v>83</v>
      </c>
      <c r="D764" s="148">
        <v>3045</v>
      </c>
      <c r="E764" s="148" t="s">
        <v>200</v>
      </c>
      <c r="F764" s="148">
        <v>12.175000000000001</v>
      </c>
      <c r="G764" s="148">
        <v>450</v>
      </c>
      <c r="H764" s="148">
        <v>0.54800000000000004</v>
      </c>
      <c r="I764" s="148" t="s">
        <v>192</v>
      </c>
      <c r="J764" s="148" t="s">
        <v>75</v>
      </c>
    </row>
    <row r="765" spans="1:10" x14ac:dyDescent="0.35">
      <c r="A765" s="148">
        <v>2.0016666666666598</v>
      </c>
      <c r="B765" s="148">
        <v>37</v>
      </c>
      <c r="C765" s="148" t="s">
        <v>83</v>
      </c>
      <c r="D765" s="148">
        <v>3349</v>
      </c>
      <c r="E765" s="148" t="s">
        <v>200</v>
      </c>
      <c r="F765" s="148">
        <v>12.175000000000001</v>
      </c>
      <c r="G765" s="148">
        <v>450</v>
      </c>
      <c r="H765" s="148">
        <v>0.54800000000000004</v>
      </c>
      <c r="I765" s="148" t="s">
        <v>192</v>
      </c>
      <c r="J765" s="148" t="s">
        <v>75</v>
      </c>
    </row>
    <row r="766" spans="1:10" x14ac:dyDescent="0.35">
      <c r="A766" s="148">
        <v>2.0516666666666601</v>
      </c>
      <c r="B766" s="148">
        <v>37</v>
      </c>
      <c r="C766" s="148" t="s">
        <v>83</v>
      </c>
      <c r="D766" s="148">
        <v>2589</v>
      </c>
      <c r="E766" s="148" t="s">
        <v>200</v>
      </c>
      <c r="F766" s="148">
        <v>12.175000000000001</v>
      </c>
      <c r="G766" s="148">
        <v>450</v>
      </c>
      <c r="H766" s="148">
        <v>0.54800000000000004</v>
      </c>
      <c r="I766" s="148" t="s">
        <v>192</v>
      </c>
      <c r="J766" s="148" t="s">
        <v>75</v>
      </c>
    </row>
    <row r="767" spans="1:10" x14ac:dyDescent="0.35">
      <c r="A767" s="148">
        <v>2.1016666666666599</v>
      </c>
      <c r="B767" s="148">
        <v>37</v>
      </c>
      <c r="C767" s="148" t="s">
        <v>83</v>
      </c>
      <c r="D767" s="148">
        <v>2768</v>
      </c>
      <c r="E767" s="148" t="s">
        <v>200</v>
      </c>
      <c r="F767" s="148">
        <v>12.175000000000001</v>
      </c>
      <c r="G767" s="148">
        <v>450</v>
      </c>
      <c r="H767" s="148">
        <v>0.54800000000000004</v>
      </c>
      <c r="I767" s="148" t="s">
        <v>192</v>
      </c>
      <c r="J767" s="148" t="s">
        <v>75</v>
      </c>
    </row>
    <row r="768" spans="1:10" x14ac:dyDescent="0.35">
      <c r="A768" s="148">
        <v>2.1516666666666602</v>
      </c>
      <c r="B768" s="148">
        <v>37</v>
      </c>
      <c r="C768" s="148" t="s">
        <v>83</v>
      </c>
      <c r="D768" s="148">
        <v>3341</v>
      </c>
      <c r="E768" s="148" t="s">
        <v>200</v>
      </c>
      <c r="F768" s="148">
        <v>12.175000000000001</v>
      </c>
      <c r="G768" s="148">
        <v>450</v>
      </c>
      <c r="H768" s="148">
        <v>0.54800000000000004</v>
      </c>
      <c r="I768" s="148" t="s">
        <v>192</v>
      </c>
      <c r="J768" s="148" t="s">
        <v>75</v>
      </c>
    </row>
    <row r="769" spans="1:10" x14ac:dyDescent="0.35">
      <c r="A769" s="148">
        <v>2.20166666666666</v>
      </c>
      <c r="B769" s="148">
        <v>37</v>
      </c>
      <c r="C769" s="148" t="s">
        <v>83</v>
      </c>
      <c r="D769" s="148">
        <v>2880</v>
      </c>
      <c r="E769" s="148" t="s">
        <v>200</v>
      </c>
      <c r="F769" s="148">
        <v>12.175000000000001</v>
      </c>
      <c r="G769" s="148">
        <v>450</v>
      </c>
      <c r="H769" s="148">
        <v>0.54800000000000004</v>
      </c>
      <c r="I769" s="148" t="s">
        <v>192</v>
      </c>
      <c r="J769" s="148" t="s">
        <v>75</v>
      </c>
    </row>
    <row r="770" spans="1:10" x14ac:dyDescent="0.35">
      <c r="A770" s="148">
        <v>2.2516666666666598</v>
      </c>
      <c r="B770" s="148">
        <v>37</v>
      </c>
      <c r="C770" s="148" t="s">
        <v>83</v>
      </c>
      <c r="D770" s="148">
        <v>3078</v>
      </c>
      <c r="E770" s="148" t="s">
        <v>200</v>
      </c>
      <c r="F770" s="148">
        <v>12.175000000000001</v>
      </c>
      <c r="G770" s="148">
        <v>450</v>
      </c>
      <c r="H770" s="148">
        <v>0.54800000000000004</v>
      </c>
      <c r="I770" s="148" t="s">
        <v>192</v>
      </c>
      <c r="J770" s="148" t="s">
        <v>75</v>
      </c>
    </row>
    <row r="771" spans="1:10" x14ac:dyDescent="0.35">
      <c r="A771" s="148">
        <v>2.3016666666666601</v>
      </c>
      <c r="B771" s="148">
        <v>37</v>
      </c>
      <c r="C771" s="148" t="s">
        <v>83</v>
      </c>
      <c r="D771" s="148">
        <v>3614</v>
      </c>
      <c r="E771" s="148" t="s">
        <v>200</v>
      </c>
      <c r="F771" s="148">
        <v>12.175000000000001</v>
      </c>
      <c r="G771" s="148">
        <v>450</v>
      </c>
      <c r="H771" s="148">
        <v>0.54800000000000004</v>
      </c>
      <c r="I771" s="148" t="s">
        <v>192</v>
      </c>
      <c r="J771" s="148" t="s">
        <v>75</v>
      </c>
    </row>
    <row r="772" spans="1:10" x14ac:dyDescent="0.35">
      <c r="A772" s="148">
        <v>2.3516666666666599</v>
      </c>
      <c r="B772" s="148">
        <v>37</v>
      </c>
      <c r="C772" s="148" t="s">
        <v>83</v>
      </c>
      <c r="D772" s="148">
        <v>3169</v>
      </c>
      <c r="E772" s="148" t="s">
        <v>200</v>
      </c>
      <c r="F772" s="148">
        <v>12.175000000000001</v>
      </c>
      <c r="G772" s="148">
        <v>450</v>
      </c>
      <c r="H772" s="148">
        <v>0.54800000000000004</v>
      </c>
      <c r="I772" s="148" t="s">
        <v>192</v>
      </c>
      <c r="J772" s="148" t="s">
        <v>75</v>
      </c>
    </row>
    <row r="773" spans="1:10" x14ac:dyDescent="0.35">
      <c r="A773" s="148">
        <v>2.4016666666666602</v>
      </c>
      <c r="B773" s="148">
        <v>37.1</v>
      </c>
      <c r="C773" s="148" t="s">
        <v>83</v>
      </c>
      <c r="D773" s="148">
        <v>3013</v>
      </c>
      <c r="E773" s="148" t="s">
        <v>200</v>
      </c>
      <c r="F773" s="148">
        <v>12.175000000000001</v>
      </c>
      <c r="G773" s="148">
        <v>450</v>
      </c>
      <c r="H773" s="148">
        <v>0.54800000000000004</v>
      </c>
      <c r="I773" s="148" t="s">
        <v>192</v>
      </c>
      <c r="J773" s="148" t="s">
        <v>75</v>
      </c>
    </row>
    <row r="774" spans="1:10" x14ac:dyDescent="0.35">
      <c r="A774" s="148">
        <v>2.45166666666666</v>
      </c>
      <c r="B774" s="148">
        <v>37</v>
      </c>
      <c r="C774" s="148" t="s">
        <v>83</v>
      </c>
      <c r="D774" s="148">
        <v>3844</v>
      </c>
      <c r="E774" s="148" t="s">
        <v>200</v>
      </c>
      <c r="F774" s="148">
        <v>12.175000000000001</v>
      </c>
      <c r="G774" s="148">
        <v>450</v>
      </c>
      <c r="H774" s="148">
        <v>0.54800000000000004</v>
      </c>
      <c r="I774" s="148" t="s">
        <v>192</v>
      </c>
      <c r="J774" s="148" t="s">
        <v>75</v>
      </c>
    </row>
    <row r="775" spans="1:10" x14ac:dyDescent="0.35">
      <c r="A775" s="148">
        <v>2.5016666666666598</v>
      </c>
      <c r="B775" s="148">
        <v>37</v>
      </c>
      <c r="C775" s="148" t="s">
        <v>83</v>
      </c>
      <c r="D775" s="148">
        <v>3168</v>
      </c>
      <c r="E775" s="148" t="s">
        <v>200</v>
      </c>
      <c r="F775" s="148">
        <v>12.175000000000001</v>
      </c>
      <c r="G775" s="148">
        <v>450</v>
      </c>
      <c r="H775" s="148">
        <v>0.54800000000000004</v>
      </c>
      <c r="I775" s="148" t="s">
        <v>192</v>
      </c>
      <c r="J775" s="148" t="s">
        <v>75</v>
      </c>
    </row>
    <row r="776" spans="1:10" x14ac:dyDescent="0.35">
      <c r="A776" s="148">
        <v>2.5516666666666601</v>
      </c>
      <c r="B776" s="148">
        <v>37</v>
      </c>
      <c r="C776" s="148" t="s">
        <v>83</v>
      </c>
      <c r="D776" s="148">
        <v>3397</v>
      </c>
      <c r="E776" s="148" t="s">
        <v>200</v>
      </c>
      <c r="F776" s="148">
        <v>12.175000000000001</v>
      </c>
      <c r="G776" s="148">
        <v>450</v>
      </c>
      <c r="H776" s="148">
        <v>0.54800000000000004</v>
      </c>
      <c r="I776" s="148" t="s">
        <v>192</v>
      </c>
      <c r="J776" s="148" t="s">
        <v>75</v>
      </c>
    </row>
    <row r="777" spans="1:10" x14ac:dyDescent="0.35">
      <c r="A777" s="148">
        <v>2.6016666666666599</v>
      </c>
      <c r="B777" s="148">
        <v>37</v>
      </c>
      <c r="C777" s="148" t="s">
        <v>83</v>
      </c>
      <c r="D777" s="148">
        <v>3263</v>
      </c>
      <c r="E777" s="148" t="s">
        <v>200</v>
      </c>
      <c r="F777" s="148">
        <v>12.175000000000001</v>
      </c>
      <c r="G777" s="148">
        <v>450</v>
      </c>
      <c r="H777" s="148">
        <v>0.54800000000000004</v>
      </c>
      <c r="I777" s="148" t="s">
        <v>192</v>
      </c>
      <c r="J777" s="148" t="s">
        <v>75</v>
      </c>
    </row>
    <row r="778" spans="1:10" x14ac:dyDescent="0.35">
      <c r="A778" s="148">
        <v>2.6516666666666602</v>
      </c>
      <c r="B778" s="148">
        <v>37</v>
      </c>
      <c r="C778" s="148" t="s">
        <v>83</v>
      </c>
      <c r="D778" s="148">
        <v>3536</v>
      </c>
      <c r="E778" s="148" t="s">
        <v>200</v>
      </c>
      <c r="F778" s="148">
        <v>12.175000000000001</v>
      </c>
      <c r="G778" s="148">
        <v>450</v>
      </c>
      <c r="H778" s="148">
        <v>0.54800000000000004</v>
      </c>
      <c r="I778" s="148" t="s">
        <v>192</v>
      </c>
      <c r="J778" s="148" t="s">
        <v>75</v>
      </c>
    </row>
    <row r="779" spans="1:10" x14ac:dyDescent="0.35">
      <c r="A779" s="148">
        <v>2.70166666666666</v>
      </c>
      <c r="B779" s="148">
        <v>37</v>
      </c>
      <c r="C779" s="148" t="s">
        <v>83</v>
      </c>
      <c r="D779" s="148">
        <v>3422</v>
      </c>
      <c r="E779" s="148" t="s">
        <v>200</v>
      </c>
      <c r="F779" s="148">
        <v>12.175000000000001</v>
      </c>
      <c r="G779" s="148">
        <v>450</v>
      </c>
      <c r="H779" s="148">
        <v>0.54800000000000004</v>
      </c>
      <c r="I779" s="148" t="s">
        <v>192</v>
      </c>
      <c r="J779" s="148" t="s">
        <v>75</v>
      </c>
    </row>
    <row r="780" spans="1:10" x14ac:dyDescent="0.35">
      <c r="A780" s="148">
        <v>2.7516666666666598</v>
      </c>
      <c r="B780" s="148">
        <v>37</v>
      </c>
      <c r="C780" s="148" t="s">
        <v>83</v>
      </c>
      <c r="D780" s="148">
        <v>3367</v>
      </c>
      <c r="E780" s="148" t="s">
        <v>200</v>
      </c>
      <c r="F780" s="148">
        <v>12.175000000000001</v>
      </c>
      <c r="G780" s="148">
        <v>450</v>
      </c>
      <c r="H780" s="148">
        <v>0.54800000000000004</v>
      </c>
      <c r="I780" s="148" t="s">
        <v>192</v>
      </c>
      <c r="J780" s="148" t="s">
        <v>75</v>
      </c>
    </row>
    <row r="781" spans="1:10" x14ac:dyDescent="0.35">
      <c r="A781" s="148">
        <v>2.8016666666666601</v>
      </c>
      <c r="B781" s="148">
        <v>37</v>
      </c>
      <c r="C781" s="148" t="s">
        <v>83</v>
      </c>
      <c r="D781" s="148">
        <v>3614</v>
      </c>
      <c r="E781" s="148" t="s">
        <v>200</v>
      </c>
      <c r="F781" s="148">
        <v>12.175000000000001</v>
      </c>
      <c r="G781" s="148">
        <v>450</v>
      </c>
      <c r="H781" s="148">
        <v>0.54800000000000004</v>
      </c>
      <c r="I781" s="148" t="s">
        <v>192</v>
      </c>
      <c r="J781" s="148" t="s">
        <v>75</v>
      </c>
    </row>
    <row r="782" spans="1:10" x14ac:dyDescent="0.35">
      <c r="A782" s="148">
        <v>2.8516666666666599</v>
      </c>
      <c r="B782" s="148">
        <v>37.1</v>
      </c>
      <c r="C782" s="148" t="s">
        <v>83</v>
      </c>
      <c r="D782" s="148">
        <v>3297</v>
      </c>
      <c r="E782" s="148" t="s">
        <v>200</v>
      </c>
      <c r="F782" s="148">
        <v>12.175000000000001</v>
      </c>
      <c r="G782" s="148">
        <v>450</v>
      </c>
      <c r="H782" s="148">
        <v>0.54800000000000004</v>
      </c>
      <c r="I782" s="148" t="s">
        <v>192</v>
      </c>
      <c r="J782" s="148" t="s">
        <v>75</v>
      </c>
    </row>
    <row r="783" spans="1:10" x14ac:dyDescent="0.35">
      <c r="A783" s="148">
        <v>2.9016666666666602</v>
      </c>
      <c r="B783" s="148">
        <v>37</v>
      </c>
      <c r="C783" s="148" t="s">
        <v>83</v>
      </c>
      <c r="D783" s="148">
        <v>3561</v>
      </c>
      <c r="E783" s="148" t="s">
        <v>200</v>
      </c>
      <c r="F783" s="148">
        <v>12.175000000000001</v>
      </c>
      <c r="G783" s="148">
        <v>450</v>
      </c>
      <c r="H783" s="148">
        <v>0.54800000000000004</v>
      </c>
      <c r="I783" s="148" t="s">
        <v>192</v>
      </c>
      <c r="J783" s="148" t="s">
        <v>75</v>
      </c>
    </row>
    <row r="784" spans="1:10" x14ac:dyDescent="0.35">
      <c r="A784" s="148">
        <v>2.95166666666666</v>
      </c>
      <c r="B784" s="148">
        <v>37</v>
      </c>
      <c r="C784" s="148" t="s">
        <v>83</v>
      </c>
      <c r="D784" s="148">
        <v>3776</v>
      </c>
      <c r="E784" s="148" t="s">
        <v>200</v>
      </c>
      <c r="F784" s="148">
        <v>12.175000000000001</v>
      </c>
      <c r="G784" s="148">
        <v>450</v>
      </c>
      <c r="H784" s="148">
        <v>0.54800000000000004</v>
      </c>
      <c r="I784" s="148" t="s">
        <v>192</v>
      </c>
      <c r="J784" s="148" t="s">
        <v>75</v>
      </c>
    </row>
    <row r="785" spans="1:10" x14ac:dyDescent="0.35">
      <c r="A785" s="148">
        <v>3.0016666666666598</v>
      </c>
      <c r="B785" s="148">
        <v>37</v>
      </c>
      <c r="C785" s="148" t="s">
        <v>83</v>
      </c>
      <c r="D785" s="148">
        <v>3948</v>
      </c>
      <c r="E785" s="148" t="s">
        <v>200</v>
      </c>
      <c r="F785" s="148">
        <v>12.175000000000001</v>
      </c>
      <c r="G785" s="148">
        <v>450</v>
      </c>
      <c r="H785" s="148">
        <v>0.54800000000000004</v>
      </c>
      <c r="I785" s="148" t="s">
        <v>192</v>
      </c>
      <c r="J785" s="148" t="s">
        <v>75</v>
      </c>
    </row>
    <row r="786" spans="1:10" x14ac:dyDescent="0.35">
      <c r="A786" s="148">
        <v>3.0516666666666601</v>
      </c>
      <c r="B786" s="148">
        <v>37</v>
      </c>
      <c r="C786" s="148" t="s">
        <v>83</v>
      </c>
      <c r="D786" s="148">
        <v>3812</v>
      </c>
      <c r="E786" s="148" t="s">
        <v>200</v>
      </c>
      <c r="F786" s="148">
        <v>12.175000000000001</v>
      </c>
      <c r="G786" s="148">
        <v>450</v>
      </c>
      <c r="H786" s="148">
        <v>0.54800000000000004</v>
      </c>
      <c r="I786" s="148" t="s">
        <v>192</v>
      </c>
      <c r="J786" s="148" t="s">
        <v>75</v>
      </c>
    </row>
    <row r="787" spans="1:10" x14ac:dyDescent="0.35">
      <c r="A787" s="148">
        <v>3.1016666666666599</v>
      </c>
      <c r="B787" s="148">
        <v>37</v>
      </c>
      <c r="C787" s="148" t="s">
        <v>83</v>
      </c>
      <c r="D787" s="148">
        <v>4554</v>
      </c>
      <c r="E787" s="148" t="s">
        <v>200</v>
      </c>
      <c r="F787" s="148">
        <v>12.175000000000001</v>
      </c>
      <c r="G787" s="148">
        <v>450</v>
      </c>
      <c r="H787" s="148">
        <v>0.54800000000000004</v>
      </c>
      <c r="I787" s="148" t="s">
        <v>192</v>
      </c>
      <c r="J787" s="148" t="s">
        <v>75</v>
      </c>
    </row>
    <row r="788" spans="1:10" x14ac:dyDescent="0.35">
      <c r="A788" s="148">
        <v>3.1516666666666602</v>
      </c>
      <c r="B788" s="148">
        <v>37</v>
      </c>
      <c r="C788" s="148" t="s">
        <v>83</v>
      </c>
      <c r="D788" s="148">
        <v>4114</v>
      </c>
      <c r="E788" s="148" t="s">
        <v>200</v>
      </c>
      <c r="F788" s="148">
        <v>12.175000000000001</v>
      </c>
      <c r="G788" s="148">
        <v>450</v>
      </c>
      <c r="H788" s="148">
        <v>0.54800000000000004</v>
      </c>
      <c r="I788" s="148" t="s">
        <v>192</v>
      </c>
      <c r="J788" s="148" t="s">
        <v>75</v>
      </c>
    </row>
    <row r="789" spans="1:10" x14ac:dyDescent="0.35">
      <c r="A789" s="148">
        <v>3.20166666666666</v>
      </c>
      <c r="B789" s="148">
        <v>37</v>
      </c>
      <c r="C789" s="148" t="s">
        <v>83</v>
      </c>
      <c r="D789" s="148">
        <v>4566</v>
      </c>
      <c r="E789" s="148" t="s">
        <v>200</v>
      </c>
      <c r="F789" s="148">
        <v>12.175000000000001</v>
      </c>
      <c r="G789" s="148">
        <v>450</v>
      </c>
      <c r="H789" s="148">
        <v>0.54800000000000004</v>
      </c>
      <c r="I789" s="148" t="s">
        <v>192</v>
      </c>
      <c r="J789" s="148" t="s">
        <v>75</v>
      </c>
    </row>
    <row r="790" spans="1:10" x14ac:dyDescent="0.35">
      <c r="A790" s="148">
        <v>3.2516666666666598</v>
      </c>
      <c r="B790" s="148">
        <v>37</v>
      </c>
      <c r="C790" s="148" t="s">
        <v>83</v>
      </c>
      <c r="D790" s="148">
        <v>4483</v>
      </c>
      <c r="E790" s="148" t="s">
        <v>200</v>
      </c>
      <c r="F790" s="148">
        <v>12.175000000000001</v>
      </c>
      <c r="G790" s="148">
        <v>450</v>
      </c>
      <c r="H790" s="148">
        <v>0.54800000000000004</v>
      </c>
      <c r="I790" s="148" t="s">
        <v>192</v>
      </c>
      <c r="J790" s="148" t="s">
        <v>75</v>
      </c>
    </row>
    <row r="791" spans="1:10" x14ac:dyDescent="0.35">
      <c r="A791" s="148">
        <v>3.3016666666666601</v>
      </c>
      <c r="B791" s="148">
        <v>37</v>
      </c>
      <c r="C791" s="148" t="s">
        <v>83</v>
      </c>
      <c r="D791" s="148">
        <v>4512</v>
      </c>
      <c r="E791" s="148" t="s">
        <v>200</v>
      </c>
      <c r="F791" s="148">
        <v>12.175000000000001</v>
      </c>
      <c r="G791" s="148">
        <v>450</v>
      </c>
      <c r="H791" s="148">
        <v>0.54800000000000004</v>
      </c>
      <c r="I791" s="148" t="s">
        <v>192</v>
      </c>
      <c r="J791" s="148" t="s">
        <v>75</v>
      </c>
    </row>
    <row r="792" spans="1:10" x14ac:dyDescent="0.35">
      <c r="A792" s="148">
        <v>3.3516666666666599</v>
      </c>
      <c r="B792" s="148">
        <v>37</v>
      </c>
      <c r="C792" s="148" t="s">
        <v>83</v>
      </c>
      <c r="D792" s="148">
        <v>4060</v>
      </c>
      <c r="E792" s="148" t="s">
        <v>200</v>
      </c>
      <c r="F792" s="148">
        <v>12.175000000000001</v>
      </c>
      <c r="G792" s="148">
        <v>450</v>
      </c>
      <c r="H792" s="148">
        <v>0.54800000000000004</v>
      </c>
      <c r="I792" s="148" t="s">
        <v>192</v>
      </c>
      <c r="J792" s="148" t="s">
        <v>75</v>
      </c>
    </row>
    <row r="793" spans="1:10" x14ac:dyDescent="0.35">
      <c r="A793" s="148">
        <v>3.4016666666666602</v>
      </c>
      <c r="B793" s="148">
        <v>37</v>
      </c>
      <c r="C793" s="148" t="s">
        <v>83</v>
      </c>
      <c r="D793" s="148">
        <v>4340</v>
      </c>
      <c r="E793" s="148" t="s">
        <v>200</v>
      </c>
      <c r="F793" s="148">
        <v>12.175000000000001</v>
      </c>
      <c r="G793" s="148">
        <v>450</v>
      </c>
      <c r="H793" s="148">
        <v>0.54800000000000004</v>
      </c>
      <c r="I793" s="148" t="s">
        <v>192</v>
      </c>
      <c r="J793" s="148" t="s">
        <v>75</v>
      </c>
    </row>
    <row r="794" spans="1:10" x14ac:dyDescent="0.35">
      <c r="A794" s="148">
        <v>3.45166666666666</v>
      </c>
      <c r="B794" s="148">
        <v>37</v>
      </c>
      <c r="C794" s="148" t="s">
        <v>83</v>
      </c>
      <c r="D794" s="148">
        <v>4809</v>
      </c>
      <c r="E794" s="148" t="s">
        <v>200</v>
      </c>
      <c r="F794" s="148">
        <v>12.175000000000001</v>
      </c>
      <c r="G794" s="148">
        <v>450</v>
      </c>
      <c r="H794" s="148">
        <v>0.54800000000000004</v>
      </c>
      <c r="I794" s="148" t="s">
        <v>192</v>
      </c>
      <c r="J794" s="148" t="s">
        <v>75</v>
      </c>
    </row>
    <row r="795" spans="1:10" x14ac:dyDescent="0.35">
      <c r="A795" s="148">
        <v>3.5016666666666598</v>
      </c>
      <c r="B795" s="148">
        <v>37</v>
      </c>
      <c r="C795" s="148" t="s">
        <v>83</v>
      </c>
      <c r="D795" s="148">
        <v>4603</v>
      </c>
      <c r="E795" s="148" t="s">
        <v>200</v>
      </c>
      <c r="F795" s="148">
        <v>12.175000000000001</v>
      </c>
      <c r="G795" s="148">
        <v>450</v>
      </c>
      <c r="H795" s="148">
        <v>0.54800000000000004</v>
      </c>
      <c r="I795" s="148" t="s">
        <v>192</v>
      </c>
      <c r="J795" s="148" t="s">
        <v>75</v>
      </c>
    </row>
    <row r="796" spans="1:10" x14ac:dyDescent="0.35">
      <c r="A796" s="148">
        <v>3.5516666666666601</v>
      </c>
      <c r="B796" s="148">
        <v>37</v>
      </c>
      <c r="C796" s="148" t="s">
        <v>83</v>
      </c>
      <c r="D796" s="148">
        <v>4354</v>
      </c>
      <c r="E796" s="148" t="s">
        <v>200</v>
      </c>
      <c r="F796" s="148">
        <v>12.175000000000001</v>
      </c>
      <c r="G796" s="148">
        <v>450</v>
      </c>
      <c r="H796" s="148">
        <v>0.54800000000000004</v>
      </c>
      <c r="I796" s="148" t="s">
        <v>192</v>
      </c>
      <c r="J796" s="148" t="s">
        <v>75</v>
      </c>
    </row>
    <row r="797" spans="1:10" x14ac:dyDescent="0.35">
      <c r="A797" s="148">
        <v>3.6016666666666599</v>
      </c>
      <c r="B797" s="148">
        <v>37</v>
      </c>
      <c r="C797" s="148" t="s">
        <v>83</v>
      </c>
      <c r="D797" s="148">
        <v>4973</v>
      </c>
      <c r="E797" s="148" t="s">
        <v>200</v>
      </c>
      <c r="F797" s="148">
        <v>12.175000000000001</v>
      </c>
      <c r="G797" s="148">
        <v>450</v>
      </c>
      <c r="H797" s="148">
        <v>0.54800000000000004</v>
      </c>
      <c r="I797" s="148" t="s">
        <v>192</v>
      </c>
      <c r="J797" s="148" t="s">
        <v>75</v>
      </c>
    </row>
    <row r="798" spans="1:10" x14ac:dyDescent="0.35">
      <c r="A798" s="148">
        <v>3.6516666666666602</v>
      </c>
      <c r="B798" s="148">
        <v>37.1</v>
      </c>
      <c r="C798" s="148" t="s">
        <v>83</v>
      </c>
      <c r="D798" s="148">
        <v>4999</v>
      </c>
      <c r="E798" s="148" t="s">
        <v>200</v>
      </c>
      <c r="F798" s="148">
        <v>12.175000000000001</v>
      </c>
      <c r="G798" s="148">
        <v>450</v>
      </c>
      <c r="H798" s="148">
        <v>0.54800000000000004</v>
      </c>
      <c r="I798" s="148" t="s">
        <v>192</v>
      </c>
      <c r="J798" s="148" t="s">
        <v>75</v>
      </c>
    </row>
    <row r="799" spans="1:10" x14ac:dyDescent="0.35">
      <c r="A799" s="148">
        <v>3.70166666666666</v>
      </c>
      <c r="B799" s="148">
        <v>37</v>
      </c>
      <c r="C799" s="148" t="s">
        <v>83</v>
      </c>
      <c r="D799" s="148">
        <v>5236</v>
      </c>
      <c r="E799" s="148" t="s">
        <v>200</v>
      </c>
      <c r="F799" s="148">
        <v>12.175000000000001</v>
      </c>
      <c r="G799" s="148">
        <v>450</v>
      </c>
      <c r="H799" s="148">
        <v>0.54800000000000004</v>
      </c>
      <c r="I799" s="148" t="s">
        <v>192</v>
      </c>
      <c r="J799" s="148" t="s">
        <v>75</v>
      </c>
    </row>
    <row r="800" spans="1:10" x14ac:dyDescent="0.35">
      <c r="A800" s="148">
        <v>3.7516666666666598</v>
      </c>
      <c r="B800" s="148">
        <v>37</v>
      </c>
      <c r="C800" s="148" t="s">
        <v>83</v>
      </c>
      <c r="D800" s="148">
        <v>5154</v>
      </c>
      <c r="E800" s="148" t="s">
        <v>200</v>
      </c>
      <c r="F800" s="148">
        <v>12.175000000000001</v>
      </c>
      <c r="G800" s="148">
        <v>450</v>
      </c>
      <c r="H800" s="148">
        <v>0.54800000000000004</v>
      </c>
      <c r="I800" s="148" t="s">
        <v>192</v>
      </c>
      <c r="J800" s="148" t="s">
        <v>75</v>
      </c>
    </row>
    <row r="801" spans="1:10" x14ac:dyDescent="0.35">
      <c r="A801" s="148">
        <v>3.8016666666666601</v>
      </c>
      <c r="B801" s="148">
        <v>37</v>
      </c>
      <c r="C801" s="148" t="s">
        <v>83</v>
      </c>
      <c r="D801" s="148">
        <v>5208</v>
      </c>
      <c r="E801" s="148" t="s">
        <v>200</v>
      </c>
      <c r="F801" s="148">
        <v>12.175000000000001</v>
      </c>
      <c r="G801" s="148">
        <v>450</v>
      </c>
      <c r="H801" s="148">
        <v>0.54800000000000004</v>
      </c>
      <c r="I801" s="148" t="s">
        <v>192</v>
      </c>
      <c r="J801" s="148" t="s">
        <v>75</v>
      </c>
    </row>
    <row r="802" spans="1:10" x14ac:dyDescent="0.35">
      <c r="A802" s="148">
        <v>3.8516666666666599</v>
      </c>
      <c r="B802" s="148">
        <v>37</v>
      </c>
      <c r="C802" s="148" t="s">
        <v>83</v>
      </c>
      <c r="D802" s="148">
        <v>5272</v>
      </c>
      <c r="E802" s="148" t="s">
        <v>200</v>
      </c>
      <c r="F802" s="148">
        <v>12.175000000000001</v>
      </c>
      <c r="G802" s="148">
        <v>450</v>
      </c>
      <c r="H802" s="148">
        <v>0.54800000000000004</v>
      </c>
      <c r="I802" s="148" t="s">
        <v>192</v>
      </c>
      <c r="J802" s="148" t="s">
        <v>75</v>
      </c>
    </row>
    <row r="803" spans="1:10" x14ac:dyDescent="0.35">
      <c r="A803" s="148">
        <v>3.9016666666666602</v>
      </c>
      <c r="B803" s="148">
        <v>37</v>
      </c>
      <c r="C803" s="148" t="s">
        <v>83</v>
      </c>
      <c r="D803" s="148">
        <v>5336</v>
      </c>
      <c r="E803" s="148" t="s">
        <v>200</v>
      </c>
      <c r="F803" s="148">
        <v>12.175000000000001</v>
      </c>
      <c r="G803" s="148">
        <v>450</v>
      </c>
      <c r="H803" s="148">
        <v>0.54800000000000004</v>
      </c>
      <c r="I803" s="148" t="s">
        <v>192</v>
      </c>
      <c r="J803" s="148" t="s">
        <v>75</v>
      </c>
    </row>
    <row r="804" spans="1:10" x14ac:dyDescent="0.35">
      <c r="A804" s="148">
        <v>3.95166666666666</v>
      </c>
      <c r="B804" s="148">
        <v>37</v>
      </c>
      <c r="C804" s="148" t="s">
        <v>83</v>
      </c>
      <c r="D804" s="148">
        <v>5295</v>
      </c>
      <c r="E804" s="148" t="s">
        <v>200</v>
      </c>
      <c r="F804" s="148">
        <v>12.175000000000001</v>
      </c>
      <c r="G804" s="148">
        <v>450</v>
      </c>
      <c r="H804" s="148">
        <v>0.54800000000000004</v>
      </c>
      <c r="I804" s="148" t="s">
        <v>192</v>
      </c>
      <c r="J804" s="148" t="s">
        <v>75</v>
      </c>
    </row>
    <row r="805" spans="1:10" x14ac:dyDescent="0.35">
      <c r="A805" s="148">
        <v>4.0016666666666598</v>
      </c>
      <c r="B805" s="148">
        <v>37</v>
      </c>
      <c r="C805" s="148" t="s">
        <v>83</v>
      </c>
      <c r="D805" s="148">
        <v>5032</v>
      </c>
      <c r="E805" s="148" t="s">
        <v>200</v>
      </c>
      <c r="F805" s="148">
        <v>12.175000000000001</v>
      </c>
      <c r="G805" s="148">
        <v>450</v>
      </c>
      <c r="H805" s="148">
        <v>0.54800000000000004</v>
      </c>
      <c r="I805" s="148" t="s">
        <v>192</v>
      </c>
      <c r="J805" s="148" t="s">
        <v>75</v>
      </c>
    </row>
    <row r="806" spans="1:10" x14ac:dyDescent="0.35">
      <c r="A806" s="148">
        <v>4.0516666666666596</v>
      </c>
      <c r="B806" s="148">
        <v>37</v>
      </c>
      <c r="C806" s="148" t="s">
        <v>83</v>
      </c>
      <c r="D806" s="148">
        <v>4631</v>
      </c>
      <c r="E806" s="148" t="s">
        <v>200</v>
      </c>
      <c r="F806" s="148">
        <v>12.175000000000001</v>
      </c>
      <c r="G806" s="148">
        <v>450</v>
      </c>
      <c r="H806" s="148">
        <v>0.54800000000000004</v>
      </c>
      <c r="I806" s="148" t="s">
        <v>192</v>
      </c>
      <c r="J806" s="148" t="s">
        <v>75</v>
      </c>
    </row>
    <row r="807" spans="1:10" x14ac:dyDescent="0.35">
      <c r="A807" s="148">
        <v>4.1016666666666604</v>
      </c>
      <c r="B807" s="148">
        <v>37</v>
      </c>
      <c r="C807" s="148" t="s">
        <v>83</v>
      </c>
      <c r="D807" s="148">
        <v>5137</v>
      </c>
      <c r="E807" s="148" t="s">
        <v>200</v>
      </c>
      <c r="F807" s="148">
        <v>12.175000000000001</v>
      </c>
      <c r="G807" s="148">
        <v>450</v>
      </c>
      <c r="H807" s="148">
        <v>0.54800000000000004</v>
      </c>
      <c r="I807" s="148" t="s">
        <v>192</v>
      </c>
      <c r="J807" s="148" t="s">
        <v>75</v>
      </c>
    </row>
    <row r="808" spans="1:10" x14ac:dyDescent="0.35">
      <c r="A808" s="148">
        <v>4.1516666666666602</v>
      </c>
      <c r="B808" s="148">
        <v>37</v>
      </c>
      <c r="C808" s="148" t="s">
        <v>83</v>
      </c>
      <c r="D808" s="148">
        <v>6024</v>
      </c>
      <c r="E808" s="148" t="s">
        <v>200</v>
      </c>
      <c r="F808" s="148">
        <v>12.175000000000001</v>
      </c>
      <c r="G808" s="148">
        <v>450</v>
      </c>
      <c r="H808" s="148">
        <v>0.54800000000000004</v>
      </c>
      <c r="I808" s="148" t="s">
        <v>192</v>
      </c>
      <c r="J808" s="148" t="s">
        <v>75</v>
      </c>
    </row>
    <row r="809" spans="1:10" x14ac:dyDescent="0.35">
      <c r="A809" s="148">
        <v>4.20166666666666</v>
      </c>
      <c r="B809" s="148">
        <v>37</v>
      </c>
      <c r="C809" s="148" t="s">
        <v>83</v>
      </c>
      <c r="D809" s="148">
        <v>5882</v>
      </c>
      <c r="E809" s="148" t="s">
        <v>200</v>
      </c>
      <c r="F809" s="148">
        <v>12.175000000000001</v>
      </c>
      <c r="G809" s="148">
        <v>450</v>
      </c>
      <c r="H809" s="148">
        <v>0.54800000000000004</v>
      </c>
      <c r="I809" s="148" t="s">
        <v>192</v>
      </c>
      <c r="J809" s="148" t="s">
        <v>75</v>
      </c>
    </row>
    <row r="810" spans="1:10" x14ac:dyDescent="0.35">
      <c r="A810" s="148">
        <v>4.2516666666666598</v>
      </c>
      <c r="B810" s="148">
        <v>37</v>
      </c>
      <c r="C810" s="148" t="s">
        <v>83</v>
      </c>
      <c r="D810" s="148">
        <v>5696</v>
      </c>
      <c r="E810" s="148" t="s">
        <v>200</v>
      </c>
      <c r="F810" s="148">
        <v>12.175000000000001</v>
      </c>
      <c r="G810" s="148">
        <v>450</v>
      </c>
      <c r="H810" s="148">
        <v>0.54800000000000004</v>
      </c>
      <c r="I810" s="148" t="s">
        <v>192</v>
      </c>
      <c r="J810" s="148" t="s">
        <v>75</v>
      </c>
    </row>
    <row r="811" spans="1:10" x14ac:dyDescent="0.35">
      <c r="A811" s="148">
        <v>4.3016666666666596</v>
      </c>
      <c r="B811" s="148">
        <v>37</v>
      </c>
      <c r="C811" s="148" t="s">
        <v>83</v>
      </c>
      <c r="D811" s="148">
        <v>6123</v>
      </c>
      <c r="E811" s="148" t="s">
        <v>200</v>
      </c>
      <c r="F811" s="148">
        <v>12.175000000000001</v>
      </c>
      <c r="G811" s="148">
        <v>450</v>
      </c>
      <c r="H811" s="148">
        <v>0.54800000000000004</v>
      </c>
      <c r="I811" s="148" t="s">
        <v>192</v>
      </c>
      <c r="J811" s="148" t="s">
        <v>75</v>
      </c>
    </row>
    <row r="812" spans="1:10" x14ac:dyDescent="0.35">
      <c r="A812" s="148">
        <v>4.3516666666666604</v>
      </c>
      <c r="B812" s="148">
        <v>37</v>
      </c>
      <c r="C812" s="148" t="s">
        <v>83</v>
      </c>
      <c r="D812" s="148">
        <v>6600</v>
      </c>
      <c r="E812" s="148" t="s">
        <v>200</v>
      </c>
      <c r="F812" s="148">
        <v>12.175000000000001</v>
      </c>
      <c r="G812" s="148">
        <v>450</v>
      </c>
      <c r="H812" s="148">
        <v>0.54800000000000004</v>
      </c>
      <c r="I812" s="148" t="s">
        <v>192</v>
      </c>
      <c r="J812" s="148" t="s">
        <v>75</v>
      </c>
    </row>
    <row r="813" spans="1:10" x14ac:dyDescent="0.35">
      <c r="A813" s="148">
        <v>4.4016666666666602</v>
      </c>
      <c r="B813" s="148">
        <v>37</v>
      </c>
      <c r="C813" s="148" t="s">
        <v>83</v>
      </c>
      <c r="D813" s="148">
        <v>6423</v>
      </c>
      <c r="E813" s="148" t="s">
        <v>200</v>
      </c>
      <c r="F813" s="148">
        <v>12.175000000000001</v>
      </c>
      <c r="G813" s="148">
        <v>450</v>
      </c>
      <c r="H813" s="148">
        <v>0.54800000000000004</v>
      </c>
      <c r="I813" s="148" t="s">
        <v>192</v>
      </c>
      <c r="J813" s="148" t="s">
        <v>75</v>
      </c>
    </row>
    <row r="814" spans="1:10" x14ac:dyDescent="0.35">
      <c r="A814" s="148">
        <v>4.45166666666666</v>
      </c>
      <c r="B814" s="148">
        <v>37</v>
      </c>
      <c r="C814" s="148" t="s">
        <v>83</v>
      </c>
      <c r="D814" s="148">
        <v>6720</v>
      </c>
      <c r="E814" s="148" t="s">
        <v>200</v>
      </c>
      <c r="F814" s="148">
        <v>12.175000000000001</v>
      </c>
      <c r="G814" s="148">
        <v>450</v>
      </c>
      <c r="H814" s="148">
        <v>0.54800000000000004</v>
      </c>
      <c r="I814" s="148" t="s">
        <v>192</v>
      </c>
      <c r="J814" s="148" t="s">
        <v>75</v>
      </c>
    </row>
    <row r="815" spans="1:10" x14ac:dyDescent="0.35">
      <c r="A815" s="148">
        <v>4.5016666666666598</v>
      </c>
      <c r="B815" s="148">
        <v>37</v>
      </c>
      <c r="C815" s="148" t="s">
        <v>83</v>
      </c>
      <c r="D815" s="148">
        <v>6966</v>
      </c>
      <c r="E815" s="148" t="s">
        <v>200</v>
      </c>
      <c r="F815" s="148">
        <v>12.175000000000001</v>
      </c>
      <c r="G815" s="148">
        <v>450</v>
      </c>
      <c r="H815" s="148">
        <v>0.54800000000000004</v>
      </c>
      <c r="I815" s="148" t="s">
        <v>192</v>
      </c>
      <c r="J815" s="148" t="s">
        <v>75</v>
      </c>
    </row>
    <row r="816" spans="1:10" x14ac:dyDescent="0.35">
      <c r="A816" s="148">
        <v>4.5516666666666596</v>
      </c>
      <c r="B816" s="148">
        <v>37</v>
      </c>
      <c r="C816" s="148" t="s">
        <v>83</v>
      </c>
      <c r="D816" s="148">
        <v>7221</v>
      </c>
      <c r="E816" s="148" t="s">
        <v>200</v>
      </c>
      <c r="F816" s="148">
        <v>12.175000000000001</v>
      </c>
      <c r="G816" s="148">
        <v>450</v>
      </c>
      <c r="H816" s="148">
        <v>0.54800000000000004</v>
      </c>
      <c r="I816" s="148" t="s">
        <v>192</v>
      </c>
      <c r="J816" s="148" t="s">
        <v>75</v>
      </c>
    </row>
    <row r="817" spans="1:10" x14ac:dyDescent="0.35">
      <c r="A817" s="148">
        <v>4.6016666666666604</v>
      </c>
      <c r="B817" s="148">
        <v>37</v>
      </c>
      <c r="C817" s="148" t="s">
        <v>83</v>
      </c>
      <c r="D817" s="148">
        <v>6809</v>
      </c>
      <c r="E817" s="148" t="s">
        <v>200</v>
      </c>
      <c r="F817" s="148">
        <v>12.175000000000001</v>
      </c>
      <c r="G817" s="148">
        <v>450</v>
      </c>
      <c r="H817" s="148">
        <v>0.54800000000000004</v>
      </c>
      <c r="I817" s="148" t="s">
        <v>192</v>
      </c>
      <c r="J817" s="148" t="s">
        <v>75</v>
      </c>
    </row>
    <row r="818" spans="1:10" x14ac:dyDescent="0.35">
      <c r="A818" s="148">
        <v>4.6516666666666602</v>
      </c>
      <c r="B818" s="148">
        <v>37</v>
      </c>
      <c r="C818" s="148" t="s">
        <v>83</v>
      </c>
      <c r="D818" s="148">
        <v>7341</v>
      </c>
      <c r="E818" s="148" t="s">
        <v>200</v>
      </c>
      <c r="F818" s="148">
        <v>12.175000000000001</v>
      </c>
      <c r="G818" s="148">
        <v>450</v>
      </c>
      <c r="H818" s="148">
        <v>0.54800000000000004</v>
      </c>
      <c r="I818" s="148" t="s">
        <v>192</v>
      </c>
      <c r="J818" s="148" t="s">
        <v>75</v>
      </c>
    </row>
    <row r="819" spans="1:10" x14ac:dyDescent="0.35">
      <c r="A819" s="148">
        <v>4.70166666666666</v>
      </c>
      <c r="B819" s="148">
        <v>37</v>
      </c>
      <c r="C819" s="148" t="s">
        <v>83</v>
      </c>
      <c r="D819" s="148">
        <v>8053</v>
      </c>
      <c r="E819" s="148" t="s">
        <v>200</v>
      </c>
      <c r="F819" s="148">
        <v>12.175000000000001</v>
      </c>
      <c r="G819" s="148">
        <v>450</v>
      </c>
      <c r="H819" s="148">
        <v>0.54800000000000004</v>
      </c>
      <c r="I819" s="148" t="s">
        <v>192</v>
      </c>
      <c r="J819" s="148" t="s">
        <v>75</v>
      </c>
    </row>
    <row r="820" spans="1:10" x14ac:dyDescent="0.35">
      <c r="A820" s="148">
        <v>4.7516666666666598</v>
      </c>
      <c r="B820" s="148">
        <v>37</v>
      </c>
      <c r="C820" s="148" t="s">
        <v>83</v>
      </c>
      <c r="D820" s="148">
        <v>8213</v>
      </c>
      <c r="E820" s="148" t="s">
        <v>200</v>
      </c>
      <c r="F820" s="148">
        <v>12.175000000000001</v>
      </c>
      <c r="G820" s="148">
        <v>450</v>
      </c>
      <c r="H820" s="148">
        <v>0.54800000000000004</v>
      </c>
      <c r="I820" s="148" t="s">
        <v>192</v>
      </c>
      <c r="J820" s="148" t="s">
        <v>75</v>
      </c>
    </row>
    <row r="821" spans="1:10" x14ac:dyDescent="0.35">
      <c r="A821" s="148">
        <v>4.8016666666666596</v>
      </c>
      <c r="B821" s="148">
        <v>37</v>
      </c>
      <c r="C821" s="148" t="s">
        <v>83</v>
      </c>
      <c r="D821" s="148">
        <v>8688</v>
      </c>
      <c r="E821" s="148" t="s">
        <v>200</v>
      </c>
      <c r="F821" s="148">
        <v>12.175000000000001</v>
      </c>
      <c r="G821" s="148">
        <v>450</v>
      </c>
      <c r="H821" s="148">
        <v>0.54800000000000004</v>
      </c>
      <c r="I821" s="148" t="s">
        <v>192</v>
      </c>
      <c r="J821" s="148" t="s">
        <v>75</v>
      </c>
    </row>
    <row r="822" spans="1:10" x14ac:dyDescent="0.35">
      <c r="A822" s="148">
        <v>4.8516666666666604</v>
      </c>
      <c r="B822" s="148">
        <v>37</v>
      </c>
      <c r="C822" s="148" t="s">
        <v>83</v>
      </c>
      <c r="D822" s="148">
        <v>9050</v>
      </c>
      <c r="E822" s="148" t="s">
        <v>200</v>
      </c>
      <c r="F822" s="148">
        <v>12.175000000000001</v>
      </c>
      <c r="G822" s="148">
        <v>450</v>
      </c>
      <c r="H822" s="148">
        <v>0.54800000000000004</v>
      </c>
      <c r="I822" s="148" t="s">
        <v>192</v>
      </c>
      <c r="J822" s="148" t="s">
        <v>75</v>
      </c>
    </row>
    <row r="823" spans="1:10" x14ac:dyDescent="0.35">
      <c r="A823" s="148">
        <v>4.9016666666666602</v>
      </c>
      <c r="B823" s="148">
        <v>37</v>
      </c>
      <c r="C823" s="148" t="s">
        <v>83</v>
      </c>
      <c r="D823" s="148">
        <v>9643</v>
      </c>
      <c r="E823" s="148" t="s">
        <v>200</v>
      </c>
      <c r="F823" s="148">
        <v>12.175000000000001</v>
      </c>
      <c r="G823" s="148">
        <v>450</v>
      </c>
      <c r="H823" s="148">
        <v>0.54800000000000004</v>
      </c>
      <c r="I823" s="148" t="s">
        <v>192</v>
      </c>
      <c r="J823" s="148" t="s">
        <v>75</v>
      </c>
    </row>
    <row r="824" spans="1:10" x14ac:dyDescent="0.35">
      <c r="A824" s="148">
        <v>4.95166666666666</v>
      </c>
      <c r="B824" s="148">
        <v>37</v>
      </c>
      <c r="C824" s="148" t="s">
        <v>83</v>
      </c>
      <c r="D824" s="148">
        <v>9537</v>
      </c>
      <c r="E824" s="148" t="s">
        <v>200</v>
      </c>
      <c r="F824" s="148">
        <v>12.175000000000001</v>
      </c>
      <c r="G824" s="148">
        <v>450</v>
      </c>
      <c r="H824" s="148">
        <v>0.54800000000000004</v>
      </c>
      <c r="I824" s="148" t="s">
        <v>192</v>
      </c>
      <c r="J824" s="148" t="s">
        <v>75</v>
      </c>
    </row>
    <row r="825" spans="1:10" x14ac:dyDescent="0.35">
      <c r="A825" s="148">
        <v>5.0016666666666598</v>
      </c>
      <c r="B825" s="148">
        <v>37</v>
      </c>
      <c r="C825" s="148" t="s">
        <v>83</v>
      </c>
      <c r="D825" s="148">
        <v>9716</v>
      </c>
      <c r="E825" s="148" t="s">
        <v>200</v>
      </c>
      <c r="F825" s="148">
        <v>12.175000000000001</v>
      </c>
      <c r="G825" s="148">
        <v>450</v>
      </c>
      <c r="H825" s="148">
        <v>0.54800000000000004</v>
      </c>
      <c r="I825" s="148" t="s">
        <v>192</v>
      </c>
      <c r="J825" s="148" t="s">
        <v>75</v>
      </c>
    </row>
    <row r="826" spans="1:10" x14ac:dyDescent="0.35">
      <c r="A826" s="148">
        <v>5.0516666666666596</v>
      </c>
      <c r="B826" s="148">
        <v>37</v>
      </c>
      <c r="C826" s="148" t="s">
        <v>83</v>
      </c>
      <c r="D826" s="148">
        <v>10186</v>
      </c>
      <c r="E826" s="148" t="s">
        <v>200</v>
      </c>
      <c r="F826" s="148">
        <v>12.175000000000001</v>
      </c>
      <c r="G826" s="148">
        <v>450</v>
      </c>
      <c r="H826" s="148">
        <v>0.54800000000000004</v>
      </c>
      <c r="I826" s="148" t="s">
        <v>192</v>
      </c>
      <c r="J826" s="148" t="s">
        <v>75</v>
      </c>
    </row>
    <row r="827" spans="1:10" x14ac:dyDescent="0.35">
      <c r="A827" s="148">
        <v>5.1016666666666604</v>
      </c>
      <c r="B827" s="148">
        <v>37</v>
      </c>
      <c r="C827" s="148" t="s">
        <v>83</v>
      </c>
      <c r="D827" s="148">
        <v>10921</v>
      </c>
      <c r="E827" s="148" t="s">
        <v>200</v>
      </c>
      <c r="F827" s="148">
        <v>12.175000000000001</v>
      </c>
      <c r="G827" s="148">
        <v>450</v>
      </c>
      <c r="H827" s="148">
        <v>0.54800000000000004</v>
      </c>
      <c r="I827" s="148" t="s">
        <v>192</v>
      </c>
      <c r="J827" s="148" t="s">
        <v>75</v>
      </c>
    </row>
    <row r="828" spans="1:10" x14ac:dyDescent="0.35">
      <c r="A828" s="148">
        <v>5.1516666666666602</v>
      </c>
      <c r="B828" s="148">
        <v>37</v>
      </c>
      <c r="C828" s="148" t="s">
        <v>83</v>
      </c>
      <c r="D828" s="148">
        <v>10783</v>
      </c>
      <c r="E828" s="148" t="s">
        <v>200</v>
      </c>
      <c r="F828" s="148">
        <v>12.175000000000001</v>
      </c>
      <c r="G828" s="148">
        <v>450</v>
      </c>
      <c r="H828" s="148">
        <v>0.54800000000000004</v>
      </c>
      <c r="I828" s="148" t="s">
        <v>192</v>
      </c>
      <c r="J828" s="148" t="s">
        <v>75</v>
      </c>
    </row>
    <row r="829" spans="1:10" x14ac:dyDescent="0.35">
      <c r="A829" s="148">
        <v>5.20166666666666</v>
      </c>
      <c r="B829" s="148">
        <v>37</v>
      </c>
      <c r="C829" s="148" t="s">
        <v>83</v>
      </c>
      <c r="D829" s="148">
        <v>10620</v>
      </c>
      <c r="E829" s="148" t="s">
        <v>200</v>
      </c>
      <c r="F829" s="148">
        <v>12.175000000000001</v>
      </c>
      <c r="G829" s="148">
        <v>450</v>
      </c>
      <c r="H829" s="148">
        <v>0.54800000000000004</v>
      </c>
      <c r="I829" s="148" t="s">
        <v>192</v>
      </c>
      <c r="J829" s="148" t="s">
        <v>75</v>
      </c>
    </row>
    <row r="830" spans="1:10" x14ac:dyDescent="0.35">
      <c r="A830" s="148">
        <v>5.2516666666666598</v>
      </c>
      <c r="B830" s="148">
        <v>37</v>
      </c>
      <c r="C830" s="148" t="s">
        <v>83</v>
      </c>
      <c r="D830" s="148">
        <v>11692</v>
      </c>
      <c r="E830" s="148" t="s">
        <v>200</v>
      </c>
      <c r="F830" s="148">
        <v>12.175000000000001</v>
      </c>
      <c r="G830" s="148">
        <v>450</v>
      </c>
      <c r="H830" s="148">
        <v>0.54800000000000004</v>
      </c>
      <c r="I830" s="148" t="s">
        <v>192</v>
      </c>
      <c r="J830" s="148" t="s">
        <v>75</v>
      </c>
    </row>
    <row r="831" spans="1:10" x14ac:dyDescent="0.35">
      <c r="A831" s="148">
        <v>5.3016666666666596</v>
      </c>
      <c r="B831" s="148">
        <v>37</v>
      </c>
      <c r="C831" s="148" t="s">
        <v>83</v>
      </c>
      <c r="D831" s="148">
        <v>10901</v>
      </c>
      <c r="E831" s="148" t="s">
        <v>200</v>
      </c>
      <c r="F831" s="148">
        <v>12.175000000000001</v>
      </c>
      <c r="G831" s="148">
        <v>450</v>
      </c>
      <c r="H831" s="148">
        <v>0.54800000000000004</v>
      </c>
      <c r="I831" s="148" t="s">
        <v>192</v>
      </c>
      <c r="J831" s="148" t="s">
        <v>75</v>
      </c>
    </row>
    <row r="832" spans="1:10" x14ac:dyDescent="0.35">
      <c r="A832" s="148">
        <v>5.3516666666666604</v>
      </c>
      <c r="B832" s="148">
        <v>37</v>
      </c>
      <c r="C832" s="148" t="s">
        <v>83</v>
      </c>
      <c r="D832" s="148">
        <v>11989</v>
      </c>
      <c r="E832" s="148" t="s">
        <v>200</v>
      </c>
      <c r="F832" s="148">
        <v>12.175000000000001</v>
      </c>
      <c r="G832" s="148">
        <v>450</v>
      </c>
      <c r="H832" s="148">
        <v>0.54800000000000004</v>
      </c>
      <c r="I832" s="148" t="s">
        <v>192</v>
      </c>
      <c r="J832" s="148" t="s">
        <v>75</v>
      </c>
    </row>
    <row r="833" spans="1:10" x14ac:dyDescent="0.35">
      <c r="A833" s="148">
        <v>5.4016666666666602</v>
      </c>
      <c r="B833" s="148">
        <v>37</v>
      </c>
      <c r="C833" s="148" t="s">
        <v>83</v>
      </c>
      <c r="D833" s="148">
        <v>11646</v>
      </c>
      <c r="E833" s="148" t="s">
        <v>200</v>
      </c>
      <c r="F833" s="148">
        <v>12.175000000000001</v>
      </c>
      <c r="G833" s="148">
        <v>450</v>
      </c>
      <c r="H833" s="148">
        <v>0.54800000000000004</v>
      </c>
      <c r="I833" s="148" t="s">
        <v>192</v>
      </c>
      <c r="J833" s="148" t="s">
        <v>75</v>
      </c>
    </row>
    <row r="834" spans="1:10" x14ac:dyDescent="0.35">
      <c r="A834" s="148">
        <v>5.45166666666666</v>
      </c>
      <c r="B834" s="148">
        <v>37</v>
      </c>
      <c r="C834" s="148" t="s">
        <v>83</v>
      </c>
      <c r="D834" s="148">
        <v>11737</v>
      </c>
      <c r="E834" s="148" t="s">
        <v>200</v>
      </c>
      <c r="F834" s="148">
        <v>12.175000000000001</v>
      </c>
      <c r="G834" s="148">
        <v>450</v>
      </c>
      <c r="H834" s="148">
        <v>0.54800000000000004</v>
      </c>
      <c r="I834" s="148" t="s">
        <v>192</v>
      </c>
      <c r="J834" s="148" t="s">
        <v>75</v>
      </c>
    </row>
    <row r="835" spans="1:10" x14ac:dyDescent="0.35">
      <c r="A835" s="148">
        <v>5.5016666666666598</v>
      </c>
      <c r="B835" s="148">
        <v>37</v>
      </c>
      <c r="C835" s="148" t="s">
        <v>83</v>
      </c>
      <c r="D835" s="148">
        <v>12992</v>
      </c>
      <c r="E835" s="148" t="s">
        <v>200</v>
      </c>
      <c r="F835" s="148">
        <v>12.175000000000001</v>
      </c>
      <c r="G835" s="148">
        <v>450</v>
      </c>
      <c r="H835" s="148">
        <v>0.54800000000000004</v>
      </c>
      <c r="I835" s="148" t="s">
        <v>192</v>
      </c>
      <c r="J835" s="148" t="s">
        <v>75</v>
      </c>
    </row>
    <row r="836" spans="1:10" x14ac:dyDescent="0.35">
      <c r="A836" s="148">
        <v>5.5516666666666596</v>
      </c>
      <c r="B836" s="148">
        <v>37</v>
      </c>
      <c r="C836" s="148" t="s">
        <v>83</v>
      </c>
      <c r="D836" s="148">
        <v>13142</v>
      </c>
      <c r="E836" s="148" t="s">
        <v>200</v>
      </c>
      <c r="F836" s="148">
        <v>12.175000000000001</v>
      </c>
      <c r="G836" s="148">
        <v>450</v>
      </c>
      <c r="H836" s="148">
        <v>0.54800000000000004</v>
      </c>
      <c r="I836" s="148" t="s">
        <v>192</v>
      </c>
      <c r="J836" s="148" t="s">
        <v>75</v>
      </c>
    </row>
    <row r="837" spans="1:10" x14ac:dyDescent="0.35">
      <c r="A837" s="148">
        <v>5.6016666666666604</v>
      </c>
      <c r="B837" s="148">
        <v>37.1</v>
      </c>
      <c r="C837" s="148" t="s">
        <v>83</v>
      </c>
      <c r="D837" s="148">
        <v>12501</v>
      </c>
      <c r="E837" s="148" t="s">
        <v>200</v>
      </c>
      <c r="F837" s="148">
        <v>12.175000000000001</v>
      </c>
      <c r="G837" s="148">
        <v>450</v>
      </c>
      <c r="H837" s="148">
        <v>0.54800000000000004</v>
      </c>
      <c r="I837" s="148" t="s">
        <v>192</v>
      </c>
      <c r="J837" s="148" t="s">
        <v>75</v>
      </c>
    </row>
    <row r="838" spans="1:10" x14ac:dyDescent="0.35">
      <c r="A838" s="148">
        <v>5.6516666666666602</v>
      </c>
      <c r="B838" s="148">
        <v>37</v>
      </c>
      <c r="C838" s="148" t="s">
        <v>83</v>
      </c>
      <c r="D838" s="148">
        <v>12707</v>
      </c>
      <c r="E838" s="148" t="s">
        <v>200</v>
      </c>
      <c r="F838" s="148">
        <v>12.175000000000001</v>
      </c>
      <c r="G838" s="148">
        <v>450</v>
      </c>
      <c r="H838" s="148">
        <v>0.54800000000000004</v>
      </c>
      <c r="I838" s="148" t="s">
        <v>192</v>
      </c>
      <c r="J838" s="148" t="s">
        <v>75</v>
      </c>
    </row>
    <row r="839" spans="1:10" x14ac:dyDescent="0.35">
      <c r="A839" s="148">
        <v>5.70166666666666</v>
      </c>
      <c r="B839" s="148">
        <v>37</v>
      </c>
      <c r="C839" s="148" t="s">
        <v>83</v>
      </c>
      <c r="D839" s="148">
        <v>14108</v>
      </c>
      <c r="E839" s="148" t="s">
        <v>200</v>
      </c>
      <c r="F839" s="148">
        <v>12.175000000000001</v>
      </c>
      <c r="G839" s="148">
        <v>450</v>
      </c>
      <c r="H839" s="148">
        <v>0.54800000000000004</v>
      </c>
      <c r="I839" s="148" t="s">
        <v>192</v>
      </c>
      <c r="J839" s="148" t="s">
        <v>75</v>
      </c>
    </row>
    <row r="840" spans="1:10" x14ac:dyDescent="0.35">
      <c r="A840" s="148">
        <v>5.7516666666666598</v>
      </c>
      <c r="B840" s="148">
        <v>37.1</v>
      </c>
      <c r="C840" s="148" t="s">
        <v>83</v>
      </c>
      <c r="D840" s="148">
        <v>12496</v>
      </c>
      <c r="E840" s="148" t="s">
        <v>200</v>
      </c>
      <c r="F840" s="148">
        <v>12.175000000000001</v>
      </c>
      <c r="G840" s="148">
        <v>450</v>
      </c>
      <c r="H840" s="148">
        <v>0.54800000000000004</v>
      </c>
      <c r="I840" s="148" t="s">
        <v>192</v>
      </c>
      <c r="J840" s="148" t="s">
        <v>75</v>
      </c>
    </row>
    <row r="841" spans="1:10" x14ac:dyDescent="0.35">
      <c r="A841" s="148">
        <v>5.8016666666666596</v>
      </c>
      <c r="B841" s="148">
        <v>37</v>
      </c>
      <c r="C841" s="148" t="s">
        <v>83</v>
      </c>
      <c r="D841" s="148">
        <v>12964</v>
      </c>
      <c r="E841" s="148" t="s">
        <v>200</v>
      </c>
      <c r="F841" s="148">
        <v>12.175000000000001</v>
      </c>
      <c r="G841" s="148">
        <v>450</v>
      </c>
      <c r="H841" s="148">
        <v>0.54800000000000004</v>
      </c>
      <c r="I841" s="148" t="s">
        <v>192</v>
      </c>
      <c r="J841" s="148" t="s">
        <v>75</v>
      </c>
    </row>
    <row r="842" spans="1:10" x14ac:dyDescent="0.35">
      <c r="A842" s="148">
        <v>5.8516666666666604</v>
      </c>
      <c r="B842" s="148">
        <v>37</v>
      </c>
      <c r="C842" s="148" t="s">
        <v>83</v>
      </c>
      <c r="D842" s="148">
        <v>13296</v>
      </c>
      <c r="E842" s="148" t="s">
        <v>200</v>
      </c>
      <c r="F842" s="148">
        <v>12.175000000000001</v>
      </c>
      <c r="G842" s="148">
        <v>450</v>
      </c>
      <c r="H842" s="148">
        <v>0.54800000000000004</v>
      </c>
      <c r="I842" s="148" t="s">
        <v>192</v>
      </c>
      <c r="J842" s="148" t="s">
        <v>75</v>
      </c>
    </row>
    <row r="843" spans="1:10" x14ac:dyDescent="0.35">
      <c r="A843" s="148">
        <v>5.9016666666666602</v>
      </c>
      <c r="B843" s="148">
        <v>37</v>
      </c>
      <c r="C843" s="148" t="s">
        <v>83</v>
      </c>
      <c r="D843" s="148">
        <v>13563</v>
      </c>
      <c r="E843" s="148" t="s">
        <v>200</v>
      </c>
      <c r="F843" s="148">
        <v>12.175000000000001</v>
      </c>
      <c r="G843" s="148">
        <v>450</v>
      </c>
      <c r="H843" s="148">
        <v>0.54800000000000004</v>
      </c>
      <c r="I843" s="148" t="s">
        <v>192</v>
      </c>
      <c r="J843" s="148" t="s">
        <v>75</v>
      </c>
    </row>
    <row r="844" spans="1:10" x14ac:dyDescent="0.35">
      <c r="A844" s="148">
        <v>5.95166666666666</v>
      </c>
      <c r="B844" s="148">
        <v>37</v>
      </c>
      <c r="C844" s="148" t="s">
        <v>83</v>
      </c>
      <c r="D844" s="148">
        <v>12728</v>
      </c>
      <c r="E844" s="148" t="s">
        <v>200</v>
      </c>
      <c r="F844" s="148">
        <v>12.175000000000001</v>
      </c>
      <c r="G844" s="148">
        <v>450</v>
      </c>
      <c r="H844" s="148">
        <v>0.54800000000000004</v>
      </c>
      <c r="I844" s="148" t="s">
        <v>192</v>
      </c>
      <c r="J844" s="148" t="s">
        <v>75</v>
      </c>
    </row>
    <row r="845" spans="1:10" x14ac:dyDescent="0.35">
      <c r="A845" s="148">
        <v>6.0016666666666598</v>
      </c>
      <c r="B845" s="148">
        <v>37</v>
      </c>
      <c r="C845" s="148" t="s">
        <v>83</v>
      </c>
      <c r="D845" s="148">
        <v>13948</v>
      </c>
      <c r="E845" s="148" t="s">
        <v>200</v>
      </c>
      <c r="F845" s="148">
        <v>12.175000000000001</v>
      </c>
      <c r="G845" s="148">
        <v>450</v>
      </c>
      <c r="H845" s="148">
        <v>0.54800000000000004</v>
      </c>
      <c r="I845" s="148" t="s">
        <v>192</v>
      </c>
      <c r="J845" s="148" t="s">
        <v>75</v>
      </c>
    </row>
    <row r="846" spans="1:10" x14ac:dyDescent="0.35">
      <c r="A846" s="148">
        <v>6.0516666666666596</v>
      </c>
      <c r="B846" s="148">
        <v>37</v>
      </c>
      <c r="C846" s="148" t="s">
        <v>83</v>
      </c>
      <c r="D846" s="148">
        <v>13974</v>
      </c>
      <c r="E846" s="148" t="s">
        <v>200</v>
      </c>
      <c r="F846" s="148">
        <v>12.175000000000001</v>
      </c>
      <c r="G846" s="148">
        <v>450</v>
      </c>
      <c r="H846" s="148">
        <v>0.54800000000000004</v>
      </c>
      <c r="I846" s="148" t="s">
        <v>192</v>
      </c>
      <c r="J846" s="148" t="s">
        <v>75</v>
      </c>
    </row>
    <row r="847" spans="1:10" x14ac:dyDescent="0.35">
      <c r="A847" s="148">
        <v>6.1016666666666604</v>
      </c>
      <c r="B847" s="148">
        <v>37</v>
      </c>
      <c r="C847" s="148" t="s">
        <v>83</v>
      </c>
      <c r="D847" s="148">
        <v>14248</v>
      </c>
      <c r="E847" s="148" t="s">
        <v>200</v>
      </c>
      <c r="F847" s="148">
        <v>12.175000000000001</v>
      </c>
      <c r="G847" s="148">
        <v>450</v>
      </c>
      <c r="H847" s="148">
        <v>0.54800000000000004</v>
      </c>
      <c r="I847" s="148" t="s">
        <v>192</v>
      </c>
      <c r="J847" s="148" t="s">
        <v>75</v>
      </c>
    </row>
    <row r="848" spans="1:10" x14ac:dyDescent="0.35">
      <c r="A848" s="148">
        <v>6.1516666666666602</v>
      </c>
      <c r="B848" s="148">
        <v>37</v>
      </c>
      <c r="C848" s="148" t="s">
        <v>83</v>
      </c>
      <c r="D848" s="148">
        <v>13900</v>
      </c>
      <c r="E848" s="148" t="s">
        <v>200</v>
      </c>
      <c r="F848" s="148">
        <v>12.175000000000001</v>
      </c>
      <c r="G848" s="148">
        <v>450</v>
      </c>
      <c r="H848" s="148">
        <v>0.54800000000000004</v>
      </c>
      <c r="I848" s="148" t="s">
        <v>192</v>
      </c>
      <c r="J848" s="148" t="s">
        <v>75</v>
      </c>
    </row>
    <row r="849" spans="1:10" x14ac:dyDescent="0.35">
      <c r="A849" s="148">
        <v>6.20166666666666</v>
      </c>
      <c r="B849" s="148">
        <v>37</v>
      </c>
      <c r="C849" s="148" t="s">
        <v>83</v>
      </c>
      <c r="D849" s="148">
        <v>14201</v>
      </c>
      <c r="E849" s="148" t="s">
        <v>200</v>
      </c>
      <c r="F849" s="148">
        <v>12.175000000000001</v>
      </c>
      <c r="G849" s="148">
        <v>450</v>
      </c>
      <c r="H849" s="148">
        <v>0.54800000000000004</v>
      </c>
      <c r="I849" s="148" t="s">
        <v>192</v>
      </c>
      <c r="J849" s="148" t="s">
        <v>75</v>
      </c>
    </row>
    <row r="850" spans="1:10" x14ac:dyDescent="0.35">
      <c r="A850" s="148">
        <v>6.2516666666666598</v>
      </c>
      <c r="B850" s="148">
        <v>37</v>
      </c>
      <c r="C850" s="148" t="s">
        <v>83</v>
      </c>
      <c r="D850" s="148">
        <v>15147</v>
      </c>
      <c r="E850" s="148" t="s">
        <v>200</v>
      </c>
      <c r="F850" s="148">
        <v>12.175000000000001</v>
      </c>
      <c r="G850" s="148">
        <v>450</v>
      </c>
      <c r="H850" s="148">
        <v>0.54800000000000004</v>
      </c>
      <c r="I850" s="148" t="s">
        <v>192</v>
      </c>
      <c r="J850" s="148" t="s">
        <v>75</v>
      </c>
    </row>
    <row r="851" spans="1:10" x14ac:dyDescent="0.35">
      <c r="A851" s="148">
        <v>6.3016666666666596</v>
      </c>
      <c r="B851" s="148">
        <v>37</v>
      </c>
      <c r="C851" s="148" t="s">
        <v>83</v>
      </c>
      <c r="D851" s="148">
        <v>14008</v>
      </c>
      <c r="E851" s="148" t="s">
        <v>200</v>
      </c>
      <c r="F851" s="148">
        <v>12.175000000000001</v>
      </c>
      <c r="G851" s="148">
        <v>450</v>
      </c>
      <c r="H851" s="148">
        <v>0.54800000000000004</v>
      </c>
      <c r="I851" s="148" t="s">
        <v>192</v>
      </c>
      <c r="J851" s="148" t="s">
        <v>75</v>
      </c>
    </row>
    <row r="852" spans="1:10" x14ac:dyDescent="0.35">
      <c r="A852" s="148">
        <v>6.3516666666666604</v>
      </c>
      <c r="B852" s="148">
        <v>37</v>
      </c>
      <c r="C852" s="148" t="s">
        <v>83</v>
      </c>
      <c r="D852" s="148">
        <v>14432</v>
      </c>
      <c r="E852" s="148" t="s">
        <v>200</v>
      </c>
      <c r="F852" s="148">
        <v>12.175000000000001</v>
      </c>
      <c r="G852" s="148">
        <v>450</v>
      </c>
      <c r="H852" s="148">
        <v>0.54800000000000004</v>
      </c>
      <c r="I852" s="148" t="s">
        <v>192</v>
      </c>
      <c r="J852" s="148" t="s">
        <v>75</v>
      </c>
    </row>
    <row r="853" spans="1:10" x14ac:dyDescent="0.35">
      <c r="A853" s="148">
        <v>6.4016666666666602</v>
      </c>
      <c r="B853" s="148">
        <v>37</v>
      </c>
      <c r="C853" s="148" t="s">
        <v>83</v>
      </c>
      <c r="D853" s="148">
        <v>15232</v>
      </c>
      <c r="E853" s="148" t="s">
        <v>200</v>
      </c>
      <c r="F853" s="148">
        <v>12.175000000000001</v>
      </c>
      <c r="G853" s="148">
        <v>450</v>
      </c>
      <c r="H853" s="148">
        <v>0.54800000000000004</v>
      </c>
      <c r="I853" s="148" t="s">
        <v>192</v>
      </c>
      <c r="J853" s="148" t="s">
        <v>75</v>
      </c>
    </row>
    <row r="854" spans="1:10" x14ac:dyDescent="0.35">
      <c r="A854" s="148">
        <v>6.45166666666666</v>
      </c>
      <c r="B854" s="148">
        <v>37.1</v>
      </c>
      <c r="C854" s="148" t="s">
        <v>83</v>
      </c>
      <c r="D854" s="148">
        <v>14327</v>
      </c>
      <c r="E854" s="148" t="s">
        <v>200</v>
      </c>
      <c r="F854" s="148">
        <v>12.175000000000001</v>
      </c>
      <c r="G854" s="148">
        <v>450</v>
      </c>
      <c r="H854" s="148">
        <v>0.54800000000000004</v>
      </c>
      <c r="I854" s="148" t="s">
        <v>192</v>
      </c>
      <c r="J854" s="148" t="s">
        <v>75</v>
      </c>
    </row>
    <row r="855" spans="1:10" x14ac:dyDescent="0.35">
      <c r="A855" s="148">
        <v>6.5016666666666598</v>
      </c>
      <c r="B855" s="148">
        <v>37</v>
      </c>
      <c r="C855" s="148" t="s">
        <v>83</v>
      </c>
      <c r="D855" s="148">
        <v>15213</v>
      </c>
      <c r="E855" s="148" t="s">
        <v>200</v>
      </c>
      <c r="F855" s="148">
        <v>12.175000000000001</v>
      </c>
      <c r="G855" s="148">
        <v>450</v>
      </c>
      <c r="H855" s="148">
        <v>0.54800000000000004</v>
      </c>
      <c r="I855" s="148" t="s">
        <v>192</v>
      </c>
      <c r="J855" s="148" t="s">
        <v>75</v>
      </c>
    </row>
    <row r="856" spans="1:10" x14ac:dyDescent="0.35">
      <c r="A856" s="148">
        <v>6.5516666666666596</v>
      </c>
      <c r="B856" s="148">
        <v>37</v>
      </c>
      <c r="C856" s="148" t="s">
        <v>83</v>
      </c>
      <c r="D856" s="148">
        <v>15180</v>
      </c>
      <c r="E856" s="148" t="s">
        <v>200</v>
      </c>
      <c r="F856" s="148">
        <v>12.175000000000001</v>
      </c>
      <c r="G856" s="148">
        <v>450</v>
      </c>
      <c r="H856" s="148">
        <v>0.54800000000000004</v>
      </c>
      <c r="I856" s="148" t="s">
        <v>192</v>
      </c>
      <c r="J856" s="148" t="s">
        <v>75</v>
      </c>
    </row>
    <row r="857" spans="1:10" x14ac:dyDescent="0.35">
      <c r="A857" s="148">
        <v>6.6016666666666604</v>
      </c>
      <c r="B857" s="148">
        <v>37</v>
      </c>
      <c r="C857" s="148" t="s">
        <v>83</v>
      </c>
      <c r="D857" s="148">
        <v>15014</v>
      </c>
      <c r="E857" s="148" t="s">
        <v>200</v>
      </c>
      <c r="F857" s="148">
        <v>12.175000000000001</v>
      </c>
      <c r="G857" s="148">
        <v>450</v>
      </c>
      <c r="H857" s="148">
        <v>0.54800000000000004</v>
      </c>
      <c r="I857" s="148" t="s">
        <v>192</v>
      </c>
      <c r="J857" s="148" t="s">
        <v>75</v>
      </c>
    </row>
    <row r="858" spans="1:10" x14ac:dyDescent="0.35">
      <c r="A858" s="148">
        <v>6.6516666666666602</v>
      </c>
      <c r="B858" s="148">
        <v>37</v>
      </c>
      <c r="C858" s="148" t="s">
        <v>83</v>
      </c>
      <c r="D858" s="148">
        <v>14890</v>
      </c>
      <c r="E858" s="148" t="s">
        <v>200</v>
      </c>
      <c r="F858" s="148">
        <v>12.175000000000001</v>
      </c>
      <c r="G858" s="148">
        <v>450</v>
      </c>
      <c r="H858" s="148">
        <v>0.54800000000000004</v>
      </c>
      <c r="I858" s="148" t="s">
        <v>192</v>
      </c>
      <c r="J858" s="148" t="s">
        <v>75</v>
      </c>
    </row>
    <row r="859" spans="1:10" x14ac:dyDescent="0.35">
      <c r="A859" s="148">
        <v>6.70166666666666</v>
      </c>
      <c r="B859" s="148">
        <v>37</v>
      </c>
      <c r="C859" s="148" t="s">
        <v>83</v>
      </c>
      <c r="D859" s="148">
        <v>14854</v>
      </c>
      <c r="E859" s="148" t="s">
        <v>200</v>
      </c>
      <c r="F859" s="148">
        <v>12.175000000000001</v>
      </c>
      <c r="G859" s="148">
        <v>450</v>
      </c>
      <c r="H859" s="148">
        <v>0.54800000000000004</v>
      </c>
      <c r="I859" s="148" t="s">
        <v>192</v>
      </c>
      <c r="J859" s="148" t="s">
        <v>75</v>
      </c>
    </row>
    <row r="860" spans="1:10" x14ac:dyDescent="0.35">
      <c r="A860" s="148">
        <v>6.7516666666666598</v>
      </c>
      <c r="B860" s="148">
        <v>37</v>
      </c>
      <c r="C860" s="148" t="s">
        <v>83</v>
      </c>
      <c r="D860" s="148">
        <v>15141</v>
      </c>
      <c r="E860" s="148" t="s">
        <v>200</v>
      </c>
      <c r="F860" s="148">
        <v>12.175000000000001</v>
      </c>
      <c r="G860" s="148">
        <v>450</v>
      </c>
      <c r="H860" s="148">
        <v>0.54800000000000004</v>
      </c>
      <c r="I860" s="148" t="s">
        <v>192</v>
      </c>
      <c r="J860" s="148" t="s">
        <v>75</v>
      </c>
    </row>
    <row r="861" spans="1:10" x14ac:dyDescent="0.35">
      <c r="A861" s="148">
        <v>6.8016666666666596</v>
      </c>
      <c r="B861" s="148">
        <v>37</v>
      </c>
      <c r="C861" s="148" t="s">
        <v>83</v>
      </c>
      <c r="D861" s="148">
        <v>14755</v>
      </c>
      <c r="E861" s="148" t="s">
        <v>200</v>
      </c>
      <c r="F861" s="148">
        <v>12.175000000000001</v>
      </c>
      <c r="G861" s="148">
        <v>450</v>
      </c>
      <c r="H861" s="148">
        <v>0.54800000000000004</v>
      </c>
      <c r="I861" s="148" t="s">
        <v>192</v>
      </c>
      <c r="J861" s="148" t="s">
        <v>75</v>
      </c>
    </row>
    <row r="862" spans="1:10" x14ac:dyDescent="0.35">
      <c r="A862" s="148">
        <v>6.8516666666666604</v>
      </c>
      <c r="B862" s="148">
        <v>37</v>
      </c>
      <c r="C862" s="148" t="s">
        <v>83</v>
      </c>
      <c r="D862" s="148">
        <v>14882</v>
      </c>
      <c r="E862" s="148" t="s">
        <v>200</v>
      </c>
      <c r="F862" s="148">
        <v>12.175000000000001</v>
      </c>
      <c r="G862" s="148">
        <v>450</v>
      </c>
      <c r="H862" s="148">
        <v>0.54800000000000004</v>
      </c>
      <c r="I862" s="148" t="s">
        <v>192</v>
      </c>
      <c r="J862" s="148" t="s">
        <v>75</v>
      </c>
    </row>
    <row r="863" spans="1:10" x14ac:dyDescent="0.35">
      <c r="A863" s="148">
        <v>6.9016666666666602</v>
      </c>
      <c r="B863" s="148">
        <v>37</v>
      </c>
      <c r="C863" s="148" t="s">
        <v>83</v>
      </c>
      <c r="D863" s="148">
        <v>15854</v>
      </c>
      <c r="E863" s="148" t="s">
        <v>200</v>
      </c>
      <c r="F863" s="148">
        <v>12.175000000000001</v>
      </c>
      <c r="G863" s="148">
        <v>450</v>
      </c>
      <c r="H863" s="148">
        <v>0.54800000000000004</v>
      </c>
      <c r="I863" s="148" t="s">
        <v>192</v>
      </c>
      <c r="J863" s="148" t="s">
        <v>75</v>
      </c>
    </row>
    <row r="864" spans="1:10" x14ac:dyDescent="0.35">
      <c r="A864" s="148">
        <v>6.95166666666666</v>
      </c>
      <c r="B864" s="148">
        <v>37</v>
      </c>
      <c r="C864" s="148" t="s">
        <v>83</v>
      </c>
      <c r="D864" s="148">
        <v>15795</v>
      </c>
      <c r="E864" s="148" t="s">
        <v>200</v>
      </c>
      <c r="F864" s="148">
        <v>12.175000000000001</v>
      </c>
      <c r="G864" s="148">
        <v>450</v>
      </c>
      <c r="H864" s="148">
        <v>0.54800000000000004</v>
      </c>
      <c r="I864" s="148" t="s">
        <v>192</v>
      </c>
      <c r="J864" s="148" t="s">
        <v>75</v>
      </c>
    </row>
    <row r="865" spans="1:10" x14ac:dyDescent="0.35">
      <c r="A865" s="148">
        <v>7.0016666666666598</v>
      </c>
      <c r="B865" s="148">
        <v>37</v>
      </c>
      <c r="C865" s="148" t="s">
        <v>83</v>
      </c>
      <c r="D865" s="148">
        <v>15783</v>
      </c>
      <c r="E865" s="148" t="s">
        <v>200</v>
      </c>
      <c r="F865" s="148">
        <v>12.175000000000001</v>
      </c>
      <c r="G865" s="148">
        <v>450</v>
      </c>
      <c r="H865" s="148">
        <v>0.54800000000000004</v>
      </c>
      <c r="I865" s="148" t="s">
        <v>192</v>
      </c>
      <c r="J865" s="148" t="s">
        <v>75</v>
      </c>
    </row>
    <row r="866" spans="1:10" x14ac:dyDescent="0.35">
      <c r="A866" s="148">
        <v>7.0516666666666596</v>
      </c>
      <c r="B866" s="148">
        <v>37</v>
      </c>
      <c r="C866" s="148" t="s">
        <v>83</v>
      </c>
      <c r="D866" s="148">
        <v>15206</v>
      </c>
      <c r="E866" s="148" t="s">
        <v>200</v>
      </c>
      <c r="F866" s="148">
        <v>12.175000000000001</v>
      </c>
      <c r="G866" s="148">
        <v>450</v>
      </c>
      <c r="H866" s="148">
        <v>0.54800000000000004</v>
      </c>
      <c r="I866" s="148" t="s">
        <v>192</v>
      </c>
      <c r="J866" s="148" t="s">
        <v>75</v>
      </c>
    </row>
    <row r="867" spans="1:10" x14ac:dyDescent="0.35">
      <c r="A867" s="148">
        <v>7.1016666666666604</v>
      </c>
      <c r="B867" s="148">
        <v>37</v>
      </c>
      <c r="C867" s="148" t="s">
        <v>83</v>
      </c>
      <c r="D867" s="148">
        <v>16034</v>
      </c>
      <c r="E867" s="148" t="s">
        <v>200</v>
      </c>
      <c r="F867" s="148">
        <v>12.175000000000001</v>
      </c>
      <c r="G867" s="148">
        <v>450</v>
      </c>
      <c r="H867" s="148">
        <v>0.54800000000000004</v>
      </c>
      <c r="I867" s="148" t="s">
        <v>192</v>
      </c>
      <c r="J867" s="148" t="s">
        <v>75</v>
      </c>
    </row>
    <row r="868" spans="1:10" x14ac:dyDescent="0.35">
      <c r="A868" s="148">
        <v>7.1516666666666602</v>
      </c>
      <c r="B868" s="148">
        <v>37</v>
      </c>
      <c r="C868" s="148" t="s">
        <v>83</v>
      </c>
      <c r="D868" s="148">
        <v>14896</v>
      </c>
      <c r="E868" s="148" t="s">
        <v>200</v>
      </c>
      <c r="F868" s="148">
        <v>12.175000000000001</v>
      </c>
      <c r="G868" s="148">
        <v>450</v>
      </c>
      <c r="H868" s="148">
        <v>0.54800000000000004</v>
      </c>
      <c r="I868" s="148" t="s">
        <v>192</v>
      </c>
      <c r="J868" s="148" t="s">
        <v>75</v>
      </c>
    </row>
    <row r="869" spans="1:10" x14ac:dyDescent="0.35">
      <c r="A869" s="148">
        <v>7.20166666666666</v>
      </c>
      <c r="B869" s="148">
        <v>37</v>
      </c>
      <c r="C869" s="148" t="s">
        <v>83</v>
      </c>
      <c r="D869" s="148">
        <v>14943</v>
      </c>
      <c r="E869" s="148" t="s">
        <v>200</v>
      </c>
      <c r="F869" s="148">
        <v>12.175000000000001</v>
      </c>
      <c r="G869" s="148">
        <v>450</v>
      </c>
      <c r="H869" s="148">
        <v>0.54800000000000004</v>
      </c>
      <c r="I869" s="148" t="s">
        <v>192</v>
      </c>
      <c r="J869" s="148" t="s">
        <v>75</v>
      </c>
    </row>
    <row r="870" spans="1:10" x14ac:dyDescent="0.35">
      <c r="A870" s="148">
        <v>7.2516666666666598</v>
      </c>
      <c r="B870" s="148">
        <v>37</v>
      </c>
      <c r="C870" s="148" t="s">
        <v>83</v>
      </c>
      <c r="D870" s="148">
        <v>15442</v>
      </c>
      <c r="E870" s="148" t="s">
        <v>200</v>
      </c>
      <c r="F870" s="148">
        <v>12.175000000000001</v>
      </c>
      <c r="G870" s="148">
        <v>450</v>
      </c>
      <c r="H870" s="148">
        <v>0.54800000000000004</v>
      </c>
      <c r="I870" s="148" t="s">
        <v>192</v>
      </c>
      <c r="J870" s="148" t="s">
        <v>75</v>
      </c>
    </row>
    <row r="871" spans="1:10" x14ac:dyDescent="0.35">
      <c r="A871" s="148">
        <v>7.3016666666666596</v>
      </c>
      <c r="B871" s="148">
        <v>37</v>
      </c>
      <c r="C871" s="148" t="s">
        <v>83</v>
      </c>
      <c r="D871" s="148">
        <v>14914</v>
      </c>
      <c r="E871" s="148" t="s">
        <v>200</v>
      </c>
      <c r="F871" s="148">
        <v>12.175000000000001</v>
      </c>
      <c r="G871" s="148">
        <v>450</v>
      </c>
      <c r="H871" s="148">
        <v>0.54800000000000004</v>
      </c>
      <c r="I871" s="148" t="s">
        <v>192</v>
      </c>
      <c r="J871" s="148" t="s">
        <v>75</v>
      </c>
    </row>
    <row r="872" spans="1:10" x14ac:dyDescent="0.35">
      <c r="A872" s="148">
        <v>7.3516666666666604</v>
      </c>
      <c r="B872" s="148">
        <v>37</v>
      </c>
      <c r="C872" s="148" t="s">
        <v>83</v>
      </c>
      <c r="D872" s="148">
        <v>14408</v>
      </c>
      <c r="E872" s="148" t="s">
        <v>200</v>
      </c>
      <c r="F872" s="148">
        <v>12.175000000000001</v>
      </c>
      <c r="G872" s="148">
        <v>450</v>
      </c>
      <c r="H872" s="148">
        <v>0.54800000000000004</v>
      </c>
      <c r="I872" s="148" t="s">
        <v>192</v>
      </c>
      <c r="J872" s="148" t="s">
        <v>75</v>
      </c>
    </row>
    <row r="873" spans="1:10" x14ac:dyDescent="0.35">
      <c r="A873" s="148">
        <v>7.4016666666666602</v>
      </c>
      <c r="B873" s="148">
        <v>37</v>
      </c>
      <c r="C873" s="148" t="s">
        <v>83</v>
      </c>
      <c r="D873" s="148">
        <v>15181</v>
      </c>
      <c r="E873" s="148" t="s">
        <v>200</v>
      </c>
      <c r="F873" s="148">
        <v>12.175000000000001</v>
      </c>
      <c r="G873" s="148">
        <v>450</v>
      </c>
      <c r="H873" s="148">
        <v>0.54800000000000004</v>
      </c>
      <c r="I873" s="148" t="s">
        <v>192</v>
      </c>
      <c r="J873" s="148" t="s">
        <v>75</v>
      </c>
    </row>
    <row r="874" spans="1:10" x14ac:dyDescent="0.35">
      <c r="A874" s="148">
        <v>7.45166666666666</v>
      </c>
      <c r="B874" s="148">
        <v>37</v>
      </c>
      <c r="C874" s="148" t="s">
        <v>83</v>
      </c>
      <c r="D874" s="148">
        <v>14473</v>
      </c>
      <c r="E874" s="148" t="s">
        <v>200</v>
      </c>
      <c r="F874" s="148">
        <v>12.175000000000001</v>
      </c>
      <c r="G874" s="148">
        <v>450</v>
      </c>
      <c r="H874" s="148">
        <v>0.54800000000000004</v>
      </c>
      <c r="I874" s="148" t="s">
        <v>192</v>
      </c>
      <c r="J874" s="148" t="s">
        <v>75</v>
      </c>
    </row>
    <row r="875" spans="1:10" x14ac:dyDescent="0.35">
      <c r="A875" s="148">
        <v>7.5016666666666598</v>
      </c>
      <c r="B875" s="148">
        <v>37</v>
      </c>
      <c r="C875" s="148" t="s">
        <v>83</v>
      </c>
      <c r="D875" s="148">
        <v>14858</v>
      </c>
      <c r="E875" s="148" t="s">
        <v>200</v>
      </c>
      <c r="F875" s="148">
        <v>12.175000000000001</v>
      </c>
      <c r="G875" s="148">
        <v>450</v>
      </c>
      <c r="H875" s="148">
        <v>0.54800000000000004</v>
      </c>
      <c r="I875" s="148" t="s">
        <v>192</v>
      </c>
      <c r="J875" s="148" t="s">
        <v>75</v>
      </c>
    </row>
    <row r="876" spans="1:10" x14ac:dyDescent="0.35">
      <c r="A876" s="148">
        <v>7.5516666666666596</v>
      </c>
      <c r="B876" s="148">
        <v>37</v>
      </c>
      <c r="C876" s="148" t="s">
        <v>83</v>
      </c>
      <c r="D876" s="148">
        <v>15871</v>
      </c>
      <c r="E876" s="148" t="s">
        <v>200</v>
      </c>
      <c r="F876" s="148">
        <v>12.175000000000001</v>
      </c>
      <c r="G876" s="148">
        <v>450</v>
      </c>
      <c r="H876" s="148">
        <v>0.54800000000000004</v>
      </c>
      <c r="I876" s="148" t="s">
        <v>192</v>
      </c>
      <c r="J876" s="148" t="s">
        <v>75</v>
      </c>
    </row>
    <row r="877" spans="1:10" x14ac:dyDescent="0.35">
      <c r="A877" s="148">
        <v>7.6016666666666604</v>
      </c>
      <c r="B877" s="148">
        <v>37</v>
      </c>
      <c r="C877" s="148" t="s">
        <v>83</v>
      </c>
      <c r="D877" s="148">
        <v>15242</v>
      </c>
      <c r="E877" s="148" t="s">
        <v>200</v>
      </c>
      <c r="F877" s="148">
        <v>12.175000000000001</v>
      </c>
      <c r="G877" s="148">
        <v>450</v>
      </c>
      <c r="H877" s="148">
        <v>0.54800000000000004</v>
      </c>
      <c r="I877" s="148" t="s">
        <v>192</v>
      </c>
      <c r="J877" s="148" t="s">
        <v>75</v>
      </c>
    </row>
    <row r="878" spans="1:10" x14ac:dyDescent="0.35">
      <c r="A878" s="148">
        <v>7.6516666666666602</v>
      </c>
      <c r="B878" s="148">
        <v>37</v>
      </c>
      <c r="C878" s="148" t="s">
        <v>83</v>
      </c>
      <c r="D878" s="148">
        <v>14759</v>
      </c>
      <c r="E878" s="148" t="s">
        <v>200</v>
      </c>
      <c r="F878" s="148">
        <v>12.175000000000001</v>
      </c>
      <c r="G878" s="148">
        <v>450</v>
      </c>
      <c r="H878" s="148">
        <v>0.54800000000000004</v>
      </c>
      <c r="I878" s="148" t="s">
        <v>192</v>
      </c>
      <c r="J878" s="148" t="s">
        <v>75</v>
      </c>
    </row>
    <row r="879" spans="1:10" x14ac:dyDescent="0.35">
      <c r="A879" s="148">
        <v>7.70166666666666</v>
      </c>
      <c r="B879" s="148">
        <v>37</v>
      </c>
      <c r="C879" s="148" t="s">
        <v>83</v>
      </c>
      <c r="D879" s="148">
        <v>16388</v>
      </c>
      <c r="E879" s="148" t="s">
        <v>200</v>
      </c>
      <c r="F879" s="148">
        <v>12.175000000000001</v>
      </c>
      <c r="G879" s="148">
        <v>450</v>
      </c>
      <c r="H879" s="148">
        <v>0.54800000000000004</v>
      </c>
      <c r="I879" s="148" t="s">
        <v>192</v>
      </c>
      <c r="J879" s="148" t="s">
        <v>75</v>
      </c>
    </row>
    <row r="880" spans="1:10" x14ac:dyDescent="0.35">
      <c r="A880" s="148">
        <v>7.7516666666666598</v>
      </c>
      <c r="B880" s="148">
        <v>37</v>
      </c>
      <c r="C880" s="148" t="s">
        <v>83</v>
      </c>
      <c r="D880" s="148">
        <v>16182</v>
      </c>
      <c r="E880" s="148" t="s">
        <v>200</v>
      </c>
      <c r="F880" s="148">
        <v>12.175000000000001</v>
      </c>
      <c r="G880" s="148">
        <v>450</v>
      </c>
      <c r="H880" s="148">
        <v>0.54800000000000004</v>
      </c>
      <c r="I880" s="148" t="s">
        <v>192</v>
      </c>
      <c r="J880" s="148" t="s">
        <v>75</v>
      </c>
    </row>
    <row r="881" spans="1:10" x14ac:dyDescent="0.35">
      <c r="A881" s="148">
        <v>7.8016666666666596</v>
      </c>
      <c r="B881" s="148">
        <v>37</v>
      </c>
      <c r="C881" s="148" t="s">
        <v>83</v>
      </c>
      <c r="D881" s="148">
        <v>16399</v>
      </c>
      <c r="E881" s="148" t="s">
        <v>200</v>
      </c>
      <c r="F881" s="148">
        <v>12.175000000000001</v>
      </c>
      <c r="G881" s="148">
        <v>450</v>
      </c>
      <c r="H881" s="148">
        <v>0.54800000000000004</v>
      </c>
      <c r="I881" s="148" t="s">
        <v>192</v>
      </c>
      <c r="J881" s="148" t="s">
        <v>75</v>
      </c>
    </row>
    <row r="882" spans="1:10" x14ac:dyDescent="0.35">
      <c r="A882" s="148">
        <v>7.8516666666666604</v>
      </c>
      <c r="B882" s="148">
        <v>37</v>
      </c>
      <c r="C882" s="148" t="s">
        <v>83</v>
      </c>
      <c r="D882" s="148">
        <v>16522</v>
      </c>
      <c r="E882" s="148" t="s">
        <v>200</v>
      </c>
      <c r="F882" s="148">
        <v>12.175000000000001</v>
      </c>
      <c r="G882" s="148">
        <v>450</v>
      </c>
      <c r="H882" s="148">
        <v>0.54800000000000004</v>
      </c>
      <c r="I882" s="148" t="s">
        <v>192</v>
      </c>
      <c r="J882" s="148" t="s">
        <v>75</v>
      </c>
    </row>
    <row r="883" spans="1:10" x14ac:dyDescent="0.35">
      <c r="A883" s="148">
        <v>7.9016666666666602</v>
      </c>
      <c r="B883" s="148">
        <v>37</v>
      </c>
      <c r="C883" s="148" t="s">
        <v>83</v>
      </c>
      <c r="D883" s="148">
        <v>15096</v>
      </c>
      <c r="E883" s="148" t="s">
        <v>200</v>
      </c>
      <c r="F883" s="148">
        <v>12.175000000000001</v>
      </c>
      <c r="G883" s="148">
        <v>450</v>
      </c>
      <c r="H883" s="148">
        <v>0.54800000000000004</v>
      </c>
      <c r="I883" s="148" t="s">
        <v>192</v>
      </c>
      <c r="J883" s="148" t="s">
        <v>75</v>
      </c>
    </row>
    <row r="884" spans="1:10" x14ac:dyDescent="0.35">
      <c r="A884" s="148">
        <v>7.95166666666666</v>
      </c>
      <c r="B884" s="148">
        <v>37</v>
      </c>
      <c r="C884" s="148" t="s">
        <v>83</v>
      </c>
      <c r="D884" s="148">
        <v>16111</v>
      </c>
      <c r="E884" s="148" t="s">
        <v>200</v>
      </c>
      <c r="F884" s="148">
        <v>12.175000000000001</v>
      </c>
      <c r="G884" s="148">
        <v>450</v>
      </c>
      <c r="H884" s="148">
        <v>0.54800000000000004</v>
      </c>
      <c r="I884" s="148" t="s">
        <v>192</v>
      </c>
      <c r="J884" s="148" t="s">
        <v>75</v>
      </c>
    </row>
    <row r="885" spans="1:10" x14ac:dyDescent="0.35">
      <c r="A885" s="148">
        <v>8.0016666666666598</v>
      </c>
      <c r="B885" s="148">
        <v>37</v>
      </c>
      <c r="C885" s="148" t="s">
        <v>83</v>
      </c>
      <c r="D885" s="148">
        <v>15349</v>
      </c>
      <c r="E885" s="148" t="s">
        <v>200</v>
      </c>
      <c r="F885" s="148">
        <v>12.175000000000001</v>
      </c>
      <c r="G885" s="148">
        <v>450</v>
      </c>
      <c r="H885" s="148">
        <v>0.54800000000000004</v>
      </c>
      <c r="I885" s="148" t="s">
        <v>192</v>
      </c>
      <c r="J885" s="148" t="s">
        <v>75</v>
      </c>
    </row>
    <row r="886" spans="1:10" x14ac:dyDescent="0.35">
      <c r="A886" s="148">
        <v>8.0516666666666605</v>
      </c>
      <c r="B886" s="148">
        <v>37</v>
      </c>
      <c r="C886" s="148" t="s">
        <v>83</v>
      </c>
      <c r="D886" s="148">
        <v>16270</v>
      </c>
      <c r="E886" s="148" t="s">
        <v>200</v>
      </c>
      <c r="F886" s="148">
        <v>12.175000000000001</v>
      </c>
      <c r="G886" s="148">
        <v>450</v>
      </c>
      <c r="H886" s="148">
        <v>0.54800000000000004</v>
      </c>
      <c r="I886" s="148" t="s">
        <v>192</v>
      </c>
      <c r="J886" s="148" t="s">
        <v>75</v>
      </c>
    </row>
    <row r="887" spans="1:10" x14ac:dyDescent="0.35">
      <c r="A887" s="148">
        <v>8.1016666666666595</v>
      </c>
      <c r="B887" s="148">
        <v>37</v>
      </c>
      <c r="C887" s="148" t="s">
        <v>83</v>
      </c>
      <c r="D887" s="148">
        <v>15979</v>
      </c>
      <c r="E887" s="148" t="s">
        <v>200</v>
      </c>
      <c r="F887" s="148">
        <v>12.175000000000001</v>
      </c>
      <c r="G887" s="148">
        <v>450</v>
      </c>
      <c r="H887" s="148">
        <v>0.54800000000000004</v>
      </c>
      <c r="I887" s="148" t="s">
        <v>192</v>
      </c>
      <c r="J887" s="148" t="s">
        <v>75</v>
      </c>
    </row>
    <row r="888" spans="1:10" x14ac:dyDescent="0.35">
      <c r="A888" s="148">
        <v>8.1516666666666602</v>
      </c>
      <c r="B888" s="148">
        <v>37</v>
      </c>
      <c r="C888" s="148" t="s">
        <v>83</v>
      </c>
      <c r="D888" s="148">
        <v>16378</v>
      </c>
      <c r="E888" s="148" t="s">
        <v>200</v>
      </c>
      <c r="F888" s="148">
        <v>12.175000000000001</v>
      </c>
      <c r="G888" s="148">
        <v>450</v>
      </c>
      <c r="H888" s="148">
        <v>0.54800000000000004</v>
      </c>
      <c r="I888" s="148" t="s">
        <v>192</v>
      </c>
      <c r="J888" s="148" t="s">
        <v>75</v>
      </c>
    </row>
    <row r="889" spans="1:10" x14ac:dyDescent="0.35">
      <c r="A889" s="148">
        <v>8.2016666666666609</v>
      </c>
      <c r="B889" s="148">
        <v>37</v>
      </c>
      <c r="C889" s="148" t="s">
        <v>83</v>
      </c>
      <c r="D889" s="148">
        <v>16137</v>
      </c>
      <c r="E889" s="148" t="s">
        <v>200</v>
      </c>
      <c r="F889" s="148">
        <v>12.175000000000001</v>
      </c>
      <c r="G889" s="148">
        <v>450</v>
      </c>
      <c r="H889" s="148">
        <v>0.54800000000000004</v>
      </c>
      <c r="I889" s="148" t="s">
        <v>192</v>
      </c>
      <c r="J889" s="148" t="s">
        <v>75</v>
      </c>
    </row>
    <row r="890" spans="1:10" x14ac:dyDescent="0.35">
      <c r="A890" s="148">
        <v>8.2516666666666598</v>
      </c>
      <c r="B890" s="148">
        <v>37</v>
      </c>
      <c r="C890" s="148" t="s">
        <v>83</v>
      </c>
      <c r="D890" s="148">
        <v>16964</v>
      </c>
      <c r="E890" s="148" t="s">
        <v>200</v>
      </c>
      <c r="F890" s="148">
        <v>12.175000000000001</v>
      </c>
      <c r="G890" s="148">
        <v>450</v>
      </c>
      <c r="H890" s="148">
        <v>0.54800000000000004</v>
      </c>
      <c r="I890" s="148" t="s">
        <v>192</v>
      </c>
      <c r="J890" s="148" t="s">
        <v>75</v>
      </c>
    </row>
    <row r="891" spans="1:10" x14ac:dyDescent="0.35">
      <c r="A891" s="148">
        <v>8.3016666666666605</v>
      </c>
      <c r="B891" s="148">
        <v>37</v>
      </c>
      <c r="C891" s="148" t="s">
        <v>83</v>
      </c>
      <c r="D891" s="148">
        <v>16385</v>
      </c>
      <c r="E891" s="148" t="s">
        <v>200</v>
      </c>
      <c r="F891" s="148">
        <v>12.175000000000001</v>
      </c>
      <c r="G891" s="148">
        <v>450</v>
      </c>
      <c r="H891" s="148">
        <v>0.54800000000000004</v>
      </c>
      <c r="I891" s="148" t="s">
        <v>192</v>
      </c>
      <c r="J891" s="148" t="s">
        <v>75</v>
      </c>
    </row>
    <row r="892" spans="1:10" x14ac:dyDescent="0.35">
      <c r="A892" s="148">
        <v>8.3516666666666595</v>
      </c>
      <c r="B892" s="148">
        <v>37</v>
      </c>
      <c r="C892" s="148" t="s">
        <v>83</v>
      </c>
      <c r="D892" s="148">
        <v>15295</v>
      </c>
      <c r="E892" s="148" t="s">
        <v>200</v>
      </c>
      <c r="F892" s="148">
        <v>12.175000000000001</v>
      </c>
      <c r="G892" s="148">
        <v>450</v>
      </c>
      <c r="H892" s="148">
        <v>0.54800000000000004</v>
      </c>
      <c r="I892" s="148" t="s">
        <v>192</v>
      </c>
      <c r="J892" s="148" t="s">
        <v>75</v>
      </c>
    </row>
    <row r="893" spans="1:10" x14ac:dyDescent="0.35">
      <c r="A893" s="148">
        <v>8.4016666666666602</v>
      </c>
      <c r="B893" s="148">
        <v>37</v>
      </c>
      <c r="C893" s="148" t="s">
        <v>83</v>
      </c>
      <c r="D893" s="148">
        <v>15943</v>
      </c>
      <c r="E893" s="148" t="s">
        <v>200</v>
      </c>
      <c r="F893" s="148">
        <v>12.175000000000001</v>
      </c>
      <c r="G893" s="148">
        <v>450</v>
      </c>
      <c r="H893" s="148">
        <v>0.54800000000000004</v>
      </c>
      <c r="I893" s="148" t="s">
        <v>192</v>
      </c>
      <c r="J893" s="148" t="s">
        <v>75</v>
      </c>
    </row>
    <row r="894" spans="1:10" x14ac:dyDescent="0.35">
      <c r="A894" s="148">
        <v>8.4516666666666609</v>
      </c>
      <c r="B894" s="148">
        <v>37</v>
      </c>
      <c r="C894" s="148" t="s">
        <v>83</v>
      </c>
      <c r="D894" s="148">
        <v>14446</v>
      </c>
      <c r="E894" s="148" t="s">
        <v>200</v>
      </c>
      <c r="F894" s="148">
        <v>12.175000000000001</v>
      </c>
      <c r="G894" s="148">
        <v>450</v>
      </c>
      <c r="H894" s="148">
        <v>0.54800000000000004</v>
      </c>
      <c r="I894" s="148" t="s">
        <v>192</v>
      </c>
      <c r="J894" s="148" t="s">
        <v>75</v>
      </c>
    </row>
    <row r="895" spans="1:10" x14ac:dyDescent="0.35">
      <c r="A895" s="148">
        <v>8.5016666666666598</v>
      </c>
      <c r="B895" s="148">
        <v>37</v>
      </c>
      <c r="C895" s="148" t="s">
        <v>83</v>
      </c>
      <c r="D895" s="148">
        <v>16667</v>
      </c>
      <c r="E895" s="148" t="s">
        <v>200</v>
      </c>
      <c r="F895" s="148">
        <v>12.175000000000001</v>
      </c>
      <c r="G895" s="148">
        <v>450</v>
      </c>
      <c r="H895" s="148">
        <v>0.54800000000000004</v>
      </c>
      <c r="I895" s="148" t="s">
        <v>192</v>
      </c>
      <c r="J895" s="148" t="s">
        <v>75</v>
      </c>
    </row>
    <row r="896" spans="1:10" x14ac:dyDescent="0.35">
      <c r="A896" s="148">
        <v>8.5516666666666605</v>
      </c>
      <c r="B896" s="148">
        <v>37</v>
      </c>
      <c r="C896" s="148" t="s">
        <v>83</v>
      </c>
      <c r="D896" s="148">
        <v>15763</v>
      </c>
      <c r="E896" s="148" t="s">
        <v>200</v>
      </c>
      <c r="F896" s="148">
        <v>12.175000000000001</v>
      </c>
      <c r="G896" s="148">
        <v>450</v>
      </c>
      <c r="H896" s="148">
        <v>0.54800000000000004</v>
      </c>
      <c r="I896" s="148" t="s">
        <v>192</v>
      </c>
      <c r="J896" s="148" t="s">
        <v>75</v>
      </c>
    </row>
    <row r="897" spans="1:10" x14ac:dyDescent="0.35">
      <c r="A897" s="148">
        <v>8.6016666666666595</v>
      </c>
      <c r="B897" s="148">
        <v>37</v>
      </c>
      <c r="C897" s="148" t="s">
        <v>83</v>
      </c>
      <c r="D897" s="148">
        <v>14775</v>
      </c>
      <c r="E897" s="148" t="s">
        <v>200</v>
      </c>
      <c r="F897" s="148">
        <v>12.175000000000001</v>
      </c>
      <c r="G897" s="148">
        <v>450</v>
      </c>
      <c r="H897" s="148">
        <v>0.54800000000000004</v>
      </c>
      <c r="I897" s="148" t="s">
        <v>192</v>
      </c>
      <c r="J897" s="148" t="s">
        <v>75</v>
      </c>
    </row>
    <row r="898" spans="1:10" x14ac:dyDescent="0.35">
      <c r="A898" s="148">
        <v>8.6516666666666602</v>
      </c>
      <c r="B898" s="148">
        <v>37</v>
      </c>
      <c r="C898" s="148" t="s">
        <v>83</v>
      </c>
      <c r="D898" s="148">
        <v>16480</v>
      </c>
      <c r="E898" s="148" t="s">
        <v>200</v>
      </c>
      <c r="F898" s="148">
        <v>12.175000000000001</v>
      </c>
      <c r="G898" s="148">
        <v>450</v>
      </c>
      <c r="H898" s="148">
        <v>0.54800000000000004</v>
      </c>
      <c r="I898" s="148" t="s">
        <v>192</v>
      </c>
      <c r="J898" s="148" t="s">
        <v>75</v>
      </c>
    </row>
    <row r="899" spans="1:10" x14ac:dyDescent="0.35">
      <c r="A899" s="148">
        <v>8.7016666666666609</v>
      </c>
      <c r="B899" s="148">
        <v>37</v>
      </c>
      <c r="C899" s="148" t="s">
        <v>83</v>
      </c>
      <c r="D899" s="148">
        <v>15921</v>
      </c>
      <c r="E899" s="148" t="s">
        <v>200</v>
      </c>
      <c r="F899" s="148">
        <v>12.175000000000001</v>
      </c>
      <c r="G899" s="148">
        <v>450</v>
      </c>
      <c r="H899" s="148">
        <v>0.54800000000000004</v>
      </c>
      <c r="I899" s="148" t="s">
        <v>192</v>
      </c>
      <c r="J899" s="148" t="s">
        <v>75</v>
      </c>
    </row>
    <row r="900" spans="1:10" x14ac:dyDescent="0.35">
      <c r="A900" s="148">
        <v>8.7516666666666598</v>
      </c>
      <c r="B900" s="148">
        <v>37</v>
      </c>
      <c r="C900" s="148" t="s">
        <v>83</v>
      </c>
      <c r="D900" s="148">
        <v>15797</v>
      </c>
      <c r="E900" s="148" t="s">
        <v>200</v>
      </c>
      <c r="F900" s="148">
        <v>12.175000000000001</v>
      </c>
      <c r="G900" s="148">
        <v>450</v>
      </c>
      <c r="H900" s="148">
        <v>0.54800000000000004</v>
      </c>
      <c r="I900" s="148" t="s">
        <v>192</v>
      </c>
      <c r="J900" s="148" t="s">
        <v>75</v>
      </c>
    </row>
    <row r="901" spans="1:10" x14ac:dyDescent="0.35">
      <c r="A901" s="148">
        <v>8.8016666666666605</v>
      </c>
      <c r="B901" s="148">
        <v>37</v>
      </c>
      <c r="C901" s="148" t="s">
        <v>83</v>
      </c>
      <c r="D901" s="148">
        <v>17022</v>
      </c>
      <c r="E901" s="148" t="s">
        <v>200</v>
      </c>
      <c r="F901" s="148">
        <v>12.175000000000001</v>
      </c>
      <c r="G901" s="148">
        <v>450</v>
      </c>
      <c r="H901" s="148">
        <v>0.54800000000000004</v>
      </c>
      <c r="I901" s="148" t="s">
        <v>192</v>
      </c>
      <c r="J901" s="148" t="s">
        <v>75</v>
      </c>
    </row>
    <row r="902" spans="1:10" x14ac:dyDescent="0.35">
      <c r="A902" s="148">
        <v>8.8516666666666595</v>
      </c>
      <c r="B902" s="148">
        <v>37</v>
      </c>
      <c r="C902" s="148" t="s">
        <v>83</v>
      </c>
      <c r="D902" s="148">
        <v>16072</v>
      </c>
      <c r="E902" s="148" t="s">
        <v>200</v>
      </c>
      <c r="F902" s="148">
        <v>12.175000000000001</v>
      </c>
      <c r="G902" s="148">
        <v>450</v>
      </c>
      <c r="H902" s="148">
        <v>0.54800000000000004</v>
      </c>
      <c r="I902" s="148" t="s">
        <v>192</v>
      </c>
      <c r="J902" s="148" t="s">
        <v>75</v>
      </c>
    </row>
    <row r="903" spans="1:10" x14ac:dyDescent="0.35">
      <c r="A903" s="148">
        <v>8.9016666666666602</v>
      </c>
      <c r="B903" s="148">
        <v>37</v>
      </c>
      <c r="C903" s="148" t="s">
        <v>83</v>
      </c>
      <c r="D903" s="148">
        <v>15874</v>
      </c>
      <c r="E903" s="148" t="s">
        <v>200</v>
      </c>
      <c r="F903" s="148">
        <v>12.175000000000001</v>
      </c>
      <c r="G903" s="148">
        <v>450</v>
      </c>
      <c r="H903" s="148">
        <v>0.54800000000000004</v>
      </c>
      <c r="I903" s="148" t="s">
        <v>192</v>
      </c>
      <c r="J903" s="148" t="s">
        <v>75</v>
      </c>
    </row>
    <row r="904" spans="1:10" x14ac:dyDescent="0.35">
      <c r="A904" s="148">
        <v>8.9516666666666609</v>
      </c>
      <c r="B904" s="148">
        <v>37</v>
      </c>
      <c r="C904" s="148" t="s">
        <v>83</v>
      </c>
      <c r="D904" s="148">
        <v>16345</v>
      </c>
      <c r="E904" s="148" t="s">
        <v>200</v>
      </c>
      <c r="F904" s="148">
        <v>12.175000000000001</v>
      </c>
      <c r="G904" s="148">
        <v>450</v>
      </c>
      <c r="H904" s="148">
        <v>0.54800000000000004</v>
      </c>
      <c r="I904" s="148" t="s">
        <v>192</v>
      </c>
      <c r="J904" s="148" t="s">
        <v>75</v>
      </c>
    </row>
    <row r="905" spans="1:10" x14ac:dyDescent="0.35">
      <c r="A905" s="148">
        <v>9.0016666666666598</v>
      </c>
      <c r="B905" s="148">
        <v>37</v>
      </c>
      <c r="C905" s="148" t="s">
        <v>83</v>
      </c>
      <c r="D905" s="148">
        <v>16095</v>
      </c>
      <c r="E905" s="148" t="s">
        <v>200</v>
      </c>
      <c r="F905" s="148">
        <v>12.175000000000001</v>
      </c>
      <c r="G905" s="148">
        <v>450</v>
      </c>
      <c r="H905" s="148">
        <v>0.54800000000000004</v>
      </c>
      <c r="I905" s="148" t="s">
        <v>192</v>
      </c>
      <c r="J905" s="148" t="s">
        <v>75</v>
      </c>
    </row>
    <row r="906" spans="1:10" x14ac:dyDescent="0.35">
      <c r="A906" s="148">
        <v>9.0516666666666605</v>
      </c>
      <c r="B906" s="148">
        <v>37</v>
      </c>
      <c r="C906" s="148" t="s">
        <v>83</v>
      </c>
      <c r="D906" s="148">
        <v>16643</v>
      </c>
      <c r="E906" s="148" t="s">
        <v>200</v>
      </c>
      <c r="F906" s="148">
        <v>12.175000000000001</v>
      </c>
      <c r="G906" s="148">
        <v>450</v>
      </c>
      <c r="H906" s="148">
        <v>0.54800000000000004</v>
      </c>
      <c r="I906" s="148" t="s">
        <v>192</v>
      </c>
      <c r="J906" s="148" t="s">
        <v>75</v>
      </c>
    </row>
    <row r="907" spans="1:10" x14ac:dyDescent="0.35">
      <c r="A907" s="148">
        <v>9.1016666666666595</v>
      </c>
      <c r="B907" s="148">
        <v>37</v>
      </c>
      <c r="C907" s="148" t="s">
        <v>83</v>
      </c>
      <c r="D907" s="148">
        <v>15970</v>
      </c>
      <c r="E907" s="148" t="s">
        <v>200</v>
      </c>
      <c r="F907" s="148">
        <v>12.175000000000001</v>
      </c>
      <c r="G907" s="148">
        <v>450</v>
      </c>
      <c r="H907" s="148">
        <v>0.54800000000000004</v>
      </c>
      <c r="I907" s="148" t="s">
        <v>192</v>
      </c>
      <c r="J907" s="148" t="s">
        <v>75</v>
      </c>
    </row>
    <row r="908" spans="1:10" x14ac:dyDescent="0.35">
      <c r="A908" s="148">
        <v>9.1516666666666602</v>
      </c>
      <c r="B908" s="148">
        <v>37</v>
      </c>
      <c r="C908" s="148" t="s">
        <v>83</v>
      </c>
      <c r="D908" s="148">
        <v>16502</v>
      </c>
      <c r="E908" s="148" t="s">
        <v>200</v>
      </c>
      <c r="F908" s="148">
        <v>12.175000000000001</v>
      </c>
      <c r="G908" s="148">
        <v>450</v>
      </c>
      <c r="H908" s="148">
        <v>0.54800000000000004</v>
      </c>
      <c r="I908" s="148" t="s">
        <v>192</v>
      </c>
      <c r="J908" s="148" t="s">
        <v>75</v>
      </c>
    </row>
    <row r="909" spans="1:10" x14ac:dyDescent="0.35">
      <c r="A909" s="148">
        <v>9.2016666666666609</v>
      </c>
      <c r="B909" s="148">
        <v>37</v>
      </c>
      <c r="C909" s="148" t="s">
        <v>83</v>
      </c>
      <c r="D909" s="148">
        <v>16175</v>
      </c>
      <c r="E909" s="148" t="s">
        <v>200</v>
      </c>
      <c r="F909" s="148">
        <v>12.175000000000001</v>
      </c>
      <c r="G909" s="148">
        <v>450</v>
      </c>
      <c r="H909" s="148">
        <v>0.54800000000000004</v>
      </c>
      <c r="I909" s="148" t="s">
        <v>192</v>
      </c>
      <c r="J909" s="148" t="s">
        <v>75</v>
      </c>
    </row>
    <row r="910" spans="1:10" x14ac:dyDescent="0.35">
      <c r="A910" s="148">
        <v>9.2516666666666598</v>
      </c>
      <c r="B910" s="148">
        <v>37</v>
      </c>
      <c r="C910" s="148" t="s">
        <v>83</v>
      </c>
      <c r="D910" s="148">
        <v>15549</v>
      </c>
      <c r="E910" s="148" t="s">
        <v>200</v>
      </c>
      <c r="F910" s="148">
        <v>12.175000000000001</v>
      </c>
      <c r="G910" s="148">
        <v>450</v>
      </c>
      <c r="H910" s="148">
        <v>0.54800000000000004</v>
      </c>
      <c r="I910" s="148" t="s">
        <v>192</v>
      </c>
      <c r="J910" s="148" t="s">
        <v>75</v>
      </c>
    </row>
    <row r="911" spans="1:10" x14ac:dyDescent="0.35">
      <c r="A911" s="148">
        <v>9.3016666666666605</v>
      </c>
      <c r="B911" s="148">
        <v>37</v>
      </c>
      <c r="C911" s="148" t="s">
        <v>83</v>
      </c>
      <c r="D911" s="148">
        <v>16601</v>
      </c>
      <c r="E911" s="148" t="s">
        <v>200</v>
      </c>
      <c r="F911" s="148">
        <v>12.175000000000001</v>
      </c>
      <c r="G911" s="148">
        <v>450</v>
      </c>
      <c r="H911" s="148">
        <v>0.54800000000000004</v>
      </c>
      <c r="I911" s="148" t="s">
        <v>192</v>
      </c>
      <c r="J911" s="148" t="s">
        <v>75</v>
      </c>
    </row>
    <row r="912" spans="1:10" x14ac:dyDescent="0.35">
      <c r="A912" s="148">
        <v>9.3516666666666595</v>
      </c>
      <c r="B912" s="148">
        <v>37.1</v>
      </c>
      <c r="C912" s="148" t="s">
        <v>83</v>
      </c>
      <c r="D912" s="148">
        <v>16307</v>
      </c>
      <c r="E912" s="148" t="s">
        <v>200</v>
      </c>
      <c r="F912" s="148">
        <v>12.175000000000001</v>
      </c>
      <c r="G912" s="148">
        <v>450</v>
      </c>
      <c r="H912" s="148">
        <v>0.54800000000000004</v>
      </c>
      <c r="I912" s="148" t="s">
        <v>192</v>
      </c>
      <c r="J912" s="148" t="s">
        <v>75</v>
      </c>
    </row>
    <row r="913" spans="1:10" x14ac:dyDescent="0.35">
      <c r="A913" s="148">
        <v>9.4016666666666602</v>
      </c>
      <c r="B913" s="148">
        <v>37</v>
      </c>
      <c r="C913" s="148" t="s">
        <v>83</v>
      </c>
      <c r="D913" s="148">
        <v>16591</v>
      </c>
      <c r="E913" s="148" t="s">
        <v>200</v>
      </c>
      <c r="F913" s="148">
        <v>12.175000000000001</v>
      </c>
      <c r="G913" s="148">
        <v>450</v>
      </c>
      <c r="H913" s="148">
        <v>0.54800000000000004</v>
      </c>
      <c r="I913" s="148" t="s">
        <v>192</v>
      </c>
      <c r="J913" s="148" t="s">
        <v>75</v>
      </c>
    </row>
    <row r="914" spans="1:10" x14ac:dyDescent="0.35">
      <c r="A914" s="148">
        <v>9.4516666666666609</v>
      </c>
      <c r="B914" s="148">
        <v>37</v>
      </c>
      <c r="C914" s="148" t="s">
        <v>83</v>
      </c>
      <c r="D914" s="148">
        <v>16823</v>
      </c>
      <c r="E914" s="148" t="s">
        <v>200</v>
      </c>
      <c r="F914" s="148">
        <v>12.175000000000001</v>
      </c>
      <c r="G914" s="148">
        <v>450</v>
      </c>
      <c r="H914" s="148">
        <v>0.54800000000000004</v>
      </c>
      <c r="I914" s="148" t="s">
        <v>192</v>
      </c>
      <c r="J914" s="148" t="s">
        <v>75</v>
      </c>
    </row>
    <row r="915" spans="1:10" x14ac:dyDescent="0.35">
      <c r="A915" s="148">
        <v>9.5016666666666598</v>
      </c>
      <c r="B915" s="148">
        <v>37</v>
      </c>
      <c r="C915" s="148" t="s">
        <v>83</v>
      </c>
      <c r="D915" s="148">
        <v>16290</v>
      </c>
      <c r="E915" s="148" t="s">
        <v>200</v>
      </c>
      <c r="F915" s="148">
        <v>12.175000000000001</v>
      </c>
      <c r="G915" s="148">
        <v>450</v>
      </c>
      <c r="H915" s="148">
        <v>0.54800000000000004</v>
      </c>
      <c r="I915" s="148" t="s">
        <v>192</v>
      </c>
      <c r="J915" s="148" t="s">
        <v>75</v>
      </c>
    </row>
    <row r="916" spans="1:10" x14ac:dyDescent="0.35">
      <c r="A916" s="148">
        <v>9.5516666666666605</v>
      </c>
      <c r="B916" s="148">
        <v>37</v>
      </c>
      <c r="C916" s="148" t="s">
        <v>83</v>
      </c>
      <c r="D916" s="148">
        <v>16193</v>
      </c>
      <c r="E916" s="148" t="s">
        <v>200</v>
      </c>
      <c r="F916" s="148">
        <v>12.175000000000001</v>
      </c>
      <c r="G916" s="148">
        <v>450</v>
      </c>
      <c r="H916" s="148">
        <v>0.54800000000000004</v>
      </c>
      <c r="I916" s="148" t="s">
        <v>192</v>
      </c>
      <c r="J916" s="148" t="s">
        <v>75</v>
      </c>
    </row>
    <row r="917" spans="1:10" x14ac:dyDescent="0.35">
      <c r="A917" s="148">
        <v>9.6016666666666595</v>
      </c>
      <c r="B917" s="148">
        <v>37</v>
      </c>
      <c r="C917" s="148" t="s">
        <v>83</v>
      </c>
      <c r="D917" s="148">
        <v>16171</v>
      </c>
      <c r="E917" s="148" t="s">
        <v>200</v>
      </c>
      <c r="F917" s="148">
        <v>12.175000000000001</v>
      </c>
      <c r="G917" s="148">
        <v>450</v>
      </c>
      <c r="H917" s="148">
        <v>0.54800000000000004</v>
      </c>
      <c r="I917" s="148" t="s">
        <v>192</v>
      </c>
      <c r="J917" s="148" t="s">
        <v>75</v>
      </c>
    </row>
    <row r="918" spans="1:10" x14ac:dyDescent="0.35">
      <c r="A918" s="148">
        <v>9.6516666666666602</v>
      </c>
      <c r="B918" s="148">
        <v>37</v>
      </c>
      <c r="C918" s="148" t="s">
        <v>83</v>
      </c>
      <c r="D918" s="148">
        <v>17471</v>
      </c>
      <c r="E918" s="148" t="s">
        <v>200</v>
      </c>
      <c r="F918" s="148">
        <v>12.175000000000001</v>
      </c>
      <c r="G918" s="148">
        <v>450</v>
      </c>
      <c r="H918" s="148">
        <v>0.54800000000000004</v>
      </c>
      <c r="I918" s="148" t="s">
        <v>192</v>
      </c>
      <c r="J918" s="148" t="s">
        <v>75</v>
      </c>
    </row>
    <row r="919" spans="1:10" x14ac:dyDescent="0.35">
      <c r="A919" s="148">
        <v>9.7016666666666609</v>
      </c>
      <c r="B919" s="148">
        <v>37</v>
      </c>
      <c r="C919" s="148" t="s">
        <v>83</v>
      </c>
      <c r="D919" s="148">
        <v>17704</v>
      </c>
      <c r="E919" s="148" t="s">
        <v>200</v>
      </c>
      <c r="F919" s="148">
        <v>12.175000000000001</v>
      </c>
      <c r="G919" s="148">
        <v>450</v>
      </c>
      <c r="H919" s="148">
        <v>0.54800000000000004</v>
      </c>
      <c r="I919" s="148" t="s">
        <v>192</v>
      </c>
      <c r="J919" s="148" t="s">
        <v>75</v>
      </c>
    </row>
    <row r="920" spans="1:10" x14ac:dyDescent="0.35">
      <c r="A920" s="148">
        <v>9.7516666666666598</v>
      </c>
      <c r="B920" s="148">
        <v>37</v>
      </c>
      <c r="C920" s="148" t="s">
        <v>83</v>
      </c>
      <c r="D920" s="148">
        <v>17043</v>
      </c>
      <c r="E920" s="148" t="s">
        <v>200</v>
      </c>
      <c r="F920" s="148">
        <v>12.175000000000001</v>
      </c>
      <c r="G920" s="148">
        <v>450</v>
      </c>
      <c r="H920" s="148">
        <v>0.54800000000000004</v>
      </c>
      <c r="I920" s="148" t="s">
        <v>192</v>
      </c>
      <c r="J920" s="148" t="s">
        <v>75</v>
      </c>
    </row>
    <row r="921" spans="1:10" x14ac:dyDescent="0.35">
      <c r="A921" s="148">
        <v>9.8016666666666605</v>
      </c>
      <c r="B921" s="148">
        <v>37</v>
      </c>
      <c r="C921" s="148" t="s">
        <v>83</v>
      </c>
      <c r="D921" s="148">
        <v>17089</v>
      </c>
      <c r="E921" s="148" t="s">
        <v>200</v>
      </c>
      <c r="F921" s="148">
        <v>12.175000000000001</v>
      </c>
      <c r="G921" s="148">
        <v>450</v>
      </c>
      <c r="H921" s="148">
        <v>0.54800000000000004</v>
      </c>
      <c r="I921" s="148" t="s">
        <v>192</v>
      </c>
      <c r="J921" s="148" t="s">
        <v>75</v>
      </c>
    </row>
    <row r="922" spans="1:10" x14ac:dyDescent="0.35">
      <c r="A922" s="148">
        <v>9.8516666666666595</v>
      </c>
      <c r="B922" s="148">
        <v>37</v>
      </c>
      <c r="C922" s="148" t="s">
        <v>83</v>
      </c>
      <c r="D922" s="148">
        <v>16833</v>
      </c>
      <c r="E922" s="148" t="s">
        <v>200</v>
      </c>
      <c r="F922" s="148">
        <v>12.175000000000001</v>
      </c>
      <c r="G922" s="148">
        <v>450</v>
      </c>
      <c r="H922" s="148">
        <v>0.54800000000000004</v>
      </c>
      <c r="I922" s="148" t="s">
        <v>192</v>
      </c>
      <c r="J922" s="148" t="s">
        <v>75</v>
      </c>
    </row>
    <row r="923" spans="1:10" x14ac:dyDescent="0.35">
      <c r="A923" s="148">
        <v>9.9016666666666602</v>
      </c>
      <c r="B923" s="148">
        <v>37</v>
      </c>
      <c r="C923" s="148" t="s">
        <v>83</v>
      </c>
      <c r="D923" s="148">
        <v>17944</v>
      </c>
      <c r="E923" s="148" t="s">
        <v>200</v>
      </c>
      <c r="F923" s="148">
        <v>12.175000000000001</v>
      </c>
      <c r="G923" s="148">
        <v>450</v>
      </c>
      <c r="H923" s="148">
        <v>0.54800000000000004</v>
      </c>
      <c r="I923" s="148" t="s">
        <v>192</v>
      </c>
      <c r="J923" s="148" t="s">
        <v>75</v>
      </c>
    </row>
    <row r="924" spans="1:10" x14ac:dyDescent="0.35">
      <c r="A924" s="148">
        <v>9.9516666666666609</v>
      </c>
      <c r="B924" s="148">
        <v>37</v>
      </c>
      <c r="C924" s="148" t="s">
        <v>83</v>
      </c>
      <c r="D924" s="148">
        <v>16703</v>
      </c>
      <c r="E924" s="148" t="s">
        <v>200</v>
      </c>
      <c r="F924" s="148">
        <v>12.175000000000001</v>
      </c>
      <c r="G924" s="148">
        <v>450</v>
      </c>
      <c r="H924" s="148">
        <v>0.54800000000000004</v>
      </c>
      <c r="I924" s="148" t="s">
        <v>192</v>
      </c>
      <c r="J924" s="148" t="s">
        <v>75</v>
      </c>
    </row>
    <row r="925" spans="1:10" x14ac:dyDescent="0.35">
      <c r="A925" s="148">
        <v>10.001666666666599</v>
      </c>
      <c r="B925" s="148">
        <v>37</v>
      </c>
      <c r="C925" s="148" t="s">
        <v>83</v>
      </c>
      <c r="D925" s="148">
        <v>16565</v>
      </c>
      <c r="E925" s="148" t="s">
        <v>200</v>
      </c>
      <c r="F925" s="148">
        <v>12.175000000000001</v>
      </c>
      <c r="G925" s="148">
        <v>450</v>
      </c>
      <c r="H925" s="148">
        <v>0.54800000000000004</v>
      </c>
      <c r="I925" s="148" t="s">
        <v>192</v>
      </c>
      <c r="J925" s="148" t="s">
        <v>75</v>
      </c>
    </row>
    <row r="926" spans="1:10" x14ac:dyDescent="0.35">
      <c r="A926" s="148">
        <v>10.0516666666666</v>
      </c>
      <c r="B926" s="148">
        <v>37</v>
      </c>
      <c r="C926" s="148" t="s">
        <v>83</v>
      </c>
      <c r="D926" s="148">
        <v>17441</v>
      </c>
      <c r="E926" s="148" t="s">
        <v>200</v>
      </c>
      <c r="F926" s="148">
        <v>12.175000000000001</v>
      </c>
      <c r="G926" s="148">
        <v>450</v>
      </c>
      <c r="H926" s="148">
        <v>0.54800000000000004</v>
      </c>
      <c r="I926" s="148" t="s">
        <v>192</v>
      </c>
      <c r="J926" s="148" t="s">
        <v>75</v>
      </c>
    </row>
    <row r="927" spans="1:10" x14ac:dyDescent="0.35">
      <c r="A927" s="148">
        <v>10.101666666666601</v>
      </c>
      <c r="B927" s="148">
        <v>37</v>
      </c>
      <c r="C927" s="148" t="s">
        <v>83</v>
      </c>
      <c r="D927" s="148">
        <v>17557</v>
      </c>
      <c r="E927" s="148" t="s">
        <v>200</v>
      </c>
      <c r="F927" s="148">
        <v>12.175000000000001</v>
      </c>
      <c r="G927" s="148">
        <v>450</v>
      </c>
      <c r="H927" s="148">
        <v>0.54800000000000004</v>
      </c>
      <c r="I927" s="148" t="s">
        <v>192</v>
      </c>
      <c r="J927" s="148" t="s">
        <v>75</v>
      </c>
    </row>
    <row r="928" spans="1:10" x14ac:dyDescent="0.35">
      <c r="A928" s="148">
        <v>10.1516666666666</v>
      </c>
      <c r="B928" s="148">
        <v>37</v>
      </c>
      <c r="C928" s="148" t="s">
        <v>83</v>
      </c>
      <c r="D928" s="148">
        <v>16557</v>
      </c>
      <c r="E928" s="148" t="s">
        <v>200</v>
      </c>
      <c r="F928" s="148">
        <v>12.175000000000001</v>
      </c>
      <c r="G928" s="148">
        <v>450</v>
      </c>
      <c r="H928" s="148">
        <v>0.54800000000000004</v>
      </c>
      <c r="I928" s="148" t="s">
        <v>192</v>
      </c>
      <c r="J928" s="148" t="s">
        <v>75</v>
      </c>
    </row>
    <row r="929" spans="1:10" x14ac:dyDescent="0.35">
      <c r="A929" s="148">
        <v>10.2016666666666</v>
      </c>
      <c r="B929" s="148">
        <v>37.1</v>
      </c>
      <c r="C929" s="148" t="s">
        <v>83</v>
      </c>
      <c r="D929" s="148">
        <v>17039</v>
      </c>
      <c r="E929" s="148" t="s">
        <v>200</v>
      </c>
      <c r="F929" s="148">
        <v>12.175000000000001</v>
      </c>
      <c r="G929" s="148">
        <v>450</v>
      </c>
      <c r="H929" s="148">
        <v>0.54800000000000004</v>
      </c>
      <c r="I929" s="148" t="s">
        <v>192</v>
      </c>
      <c r="J929" s="148" t="s">
        <v>75</v>
      </c>
    </row>
    <row r="930" spans="1:10" x14ac:dyDescent="0.35">
      <c r="A930" s="148">
        <v>10.251666666666599</v>
      </c>
      <c r="B930" s="148">
        <v>37</v>
      </c>
      <c r="C930" s="148" t="s">
        <v>83</v>
      </c>
      <c r="D930" s="148">
        <v>16282</v>
      </c>
      <c r="E930" s="148" t="s">
        <v>200</v>
      </c>
      <c r="F930" s="148">
        <v>12.175000000000001</v>
      </c>
      <c r="G930" s="148">
        <v>450</v>
      </c>
      <c r="H930" s="148">
        <v>0.54800000000000004</v>
      </c>
      <c r="I930" s="148" t="s">
        <v>192</v>
      </c>
      <c r="J930" s="148" t="s">
        <v>75</v>
      </c>
    </row>
    <row r="931" spans="1:10" x14ac:dyDescent="0.35">
      <c r="A931" s="148">
        <v>10.3016666666666</v>
      </c>
      <c r="B931" s="148">
        <v>37</v>
      </c>
      <c r="C931" s="148" t="s">
        <v>83</v>
      </c>
      <c r="D931" s="148">
        <v>16476</v>
      </c>
      <c r="E931" s="148" t="s">
        <v>200</v>
      </c>
      <c r="F931" s="148">
        <v>12.175000000000001</v>
      </c>
      <c r="G931" s="148">
        <v>450</v>
      </c>
      <c r="H931" s="148">
        <v>0.54800000000000004</v>
      </c>
      <c r="I931" s="148" t="s">
        <v>192</v>
      </c>
      <c r="J931" s="148" t="s">
        <v>75</v>
      </c>
    </row>
    <row r="932" spans="1:10" x14ac:dyDescent="0.35">
      <c r="A932" s="148">
        <v>10.351666666666601</v>
      </c>
      <c r="B932" s="148">
        <v>37</v>
      </c>
      <c r="C932" s="148" t="s">
        <v>83</v>
      </c>
      <c r="D932" s="148">
        <v>16486</v>
      </c>
      <c r="E932" s="148" t="s">
        <v>200</v>
      </c>
      <c r="F932" s="148">
        <v>12.175000000000001</v>
      </c>
      <c r="G932" s="148">
        <v>450</v>
      </c>
      <c r="H932" s="148">
        <v>0.54800000000000004</v>
      </c>
      <c r="I932" s="148" t="s">
        <v>192</v>
      </c>
      <c r="J932" s="148" t="s">
        <v>75</v>
      </c>
    </row>
    <row r="933" spans="1:10" x14ac:dyDescent="0.35">
      <c r="A933" s="148">
        <v>10.4016666666666</v>
      </c>
      <c r="B933" s="148">
        <v>37</v>
      </c>
      <c r="C933" s="148" t="s">
        <v>83</v>
      </c>
      <c r="D933" s="148">
        <v>16278</v>
      </c>
      <c r="E933" s="148" t="s">
        <v>200</v>
      </c>
      <c r="F933" s="148">
        <v>12.175000000000001</v>
      </c>
      <c r="G933" s="148">
        <v>450</v>
      </c>
      <c r="H933" s="148">
        <v>0.54800000000000004</v>
      </c>
      <c r="I933" s="148" t="s">
        <v>192</v>
      </c>
      <c r="J933" s="148" t="s">
        <v>75</v>
      </c>
    </row>
    <row r="934" spans="1:10" x14ac:dyDescent="0.35">
      <c r="A934" s="148">
        <v>10.4516666666666</v>
      </c>
      <c r="B934" s="148">
        <v>37</v>
      </c>
      <c r="C934" s="148" t="s">
        <v>83</v>
      </c>
      <c r="D934" s="148">
        <v>16726</v>
      </c>
      <c r="E934" s="148" t="s">
        <v>200</v>
      </c>
      <c r="F934" s="148">
        <v>12.175000000000001</v>
      </c>
      <c r="G934" s="148">
        <v>450</v>
      </c>
      <c r="H934" s="148">
        <v>0.54800000000000004</v>
      </c>
      <c r="I934" s="148" t="s">
        <v>192</v>
      </c>
      <c r="J934" s="148" t="s">
        <v>75</v>
      </c>
    </row>
    <row r="935" spans="1:10" x14ac:dyDescent="0.35">
      <c r="A935" s="148">
        <v>10.501666666666599</v>
      </c>
      <c r="B935" s="148">
        <v>37</v>
      </c>
      <c r="C935" s="148" t="s">
        <v>83</v>
      </c>
      <c r="D935" s="148">
        <v>16927</v>
      </c>
      <c r="E935" s="148" t="s">
        <v>200</v>
      </c>
      <c r="F935" s="148">
        <v>12.175000000000001</v>
      </c>
      <c r="G935" s="148">
        <v>450</v>
      </c>
      <c r="H935" s="148">
        <v>0.54800000000000004</v>
      </c>
      <c r="I935" s="148" t="s">
        <v>192</v>
      </c>
      <c r="J935" s="148" t="s">
        <v>75</v>
      </c>
    </row>
    <row r="936" spans="1:10" x14ac:dyDescent="0.35">
      <c r="A936" s="148">
        <v>10.5516666666666</v>
      </c>
      <c r="B936" s="148">
        <v>37</v>
      </c>
      <c r="C936" s="148" t="s">
        <v>83</v>
      </c>
      <c r="D936" s="148">
        <v>16003</v>
      </c>
      <c r="E936" s="148" t="s">
        <v>200</v>
      </c>
      <c r="F936" s="148">
        <v>12.175000000000001</v>
      </c>
      <c r="G936" s="148">
        <v>450</v>
      </c>
      <c r="H936" s="148">
        <v>0.54800000000000004</v>
      </c>
      <c r="I936" s="148" t="s">
        <v>192</v>
      </c>
      <c r="J936" s="148" t="s">
        <v>75</v>
      </c>
    </row>
    <row r="937" spans="1:10" x14ac:dyDescent="0.35">
      <c r="A937" s="148">
        <v>10.601666666666601</v>
      </c>
      <c r="B937" s="148">
        <v>37</v>
      </c>
      <c r="C937" s="148" t="s">
        <v>83</v>
      </c>
      <c r="D937" s="148">
        <v>17749</v>
      </c>
      <c r="E937" s="148" t="s">
        <v>200</v>
      </c>
      <c r="F937" s="148">
        <v>12.175000000000001</v>
      </c>
      <c r="G937" s="148">
        <v>450</v>
      </c>
      <c r="H937" s="148">
        <v>0.54800000000000004</v>
      </c>
      <c r="I937" s="148" t="s">
        <v>192</v>
      </c>
      <c r="J937" s="148" t="s">
        <v>75</v>
      </c>
    </row>
    <row r="938" spans="1:10" x14ac:dyDescent="0.35">
      <c r="A938" s="148">
        <v>10.6516666666666</v>
      </c>
      <c r="B938" s="148">
        <v>37</v>
      </c>
      <c r="C938" s="148" t="s">
        <v>83</v>
      </c>
      <c r="D938" s="148">
        <v>16477</v>
      </c>
      <c r="E938" s="148" t="s">
        <v>200</v>
      </c>
      <c r="F938" s="148">
        <v>12.175000000000001</v>
      </c>
      <c r="G938" s="148">
        <v>450</v>
      </c>
      <c r="H938" s="148">
        <v>0.54800000000000004</v>
      </c>
      <c r="I938" s="148" t="s">
        <v>192</v>
      </c>
      <c r="J938" s="148" t="s">
        <v>75</v>
      </c>
    </row>
    <row r="939" spans="1:10" x14ac:dyDescent="0.35">
      <c r="A939" s="148">
        <v>10.7016666666666</v>
      </c>
      <c r="B939" s="148">
        <v>37</v>
      </c>
      <c r="C939" s="148" t="s">
        <v>83</v>
      </c>
      <c r="D939" s="148">
        <v>17752</v>
      </c>
      <c r="E939" s="148" t="s">
        <v>200</v>
      </c>
      <c r="F939" s="148">
        <v>12.175000000000001</v>
      </c>
      <c r="G939" s="148">
        <v>450</v>
      </c>
      <c r="H939" s="148">
        <v>0.54800000000000004</v>
      </c>
      <c r="I939" s="148" t="s">
        <v>192</v>
      </c>
      <c r="J939" s="148" t="s">
        <v>75</v>
      </c>
    </row>
    <row r="940" spans="1:10" x14ac:dyDescent="0.35">
      <c r="A940" s="148">
        <v>10.751666666666599</v>
      </c>
      <c r="B940" s="148">
        <v>37</v>
      </c>
      <c r="C940" s="148" t="s">
        <v>83</v>
      </c>
      <c r="D940" s="148">
        <v>17171</v>
      </c>
      <c r="E940" s="148" t="s">
        <v>200</v>
      </c>
      <c r="F940" s="148">
        <v>12.175000000000001</v>
      </c>
      <c r="G940" s="148">
        <v>450</v>
      </c>
      <c r="H940" s="148">
        <v>0.54800000000000004</v>
      </c>
      <c r="I940" s="148" t="s">
        <v>192</v>
      </c>
      <c r="J940" s="148" t="s">
        <v>75</v>
      </c>
    </row>
    <row r="941" spans="1:10" x14ac:dyDescent="0.35">
      <c r="A941" s="148">
        <v>10.8016666666666</v>
      </c>
      <c r="B941" s="148">
        <v>37</v>
      </c>
      <c r="C941" s="148" t="s">
        <v>83</v>
      </c>
      <c r="D941" s="148">
        <v>17227</v>
      </c>
      <c r="E941" s="148" t="s">
        <v>200</v>
      </c>
      <c r="F941" s="148">
        <v>12.175000000000001</v>
      </c>
      <c r="G941" s="148">
        <v>450</v>
      </c>
      <c r="H941" s="148">
        <v>0.54800000000000004</v>
      </c>
      <c r="I941" s="148" t="s">
        <v>192</v>
      </c>
      <c r="J941" s="148" t="s">
        <v>75</v>
      </c>
    </row>
    <row r="942" spans="1:10" x14ac:dyDescent="0.35">
      <c r="A942" s="148">
        <v>10.851666666666601</v>
      </c>
      <c r="B942" s="148">
        <v>37</v>
      </c>
      <c r="C942" s="148" t="s">
        <v>83</v>
      </c>
      <c r="D942" s="148">
        <v>17558</v>
      </c>
      <c r="E942" s="148" t="s">
        <v>200</v>
      </c>
      <c r="F942" s="148">
        <v>12.175000000000001</v>
      </c>
      <c r="G942" s="148">
        <v>450</v>
      </c>
      <c r="H942" s="148">
        <v>0.54800000000000004</v>
      </c>
      <c r="I942" s="148" t="s">
        <v>192</v>
      </c>
      <c r="J942" s="148" t="s">
        <v>75</v>
      </c>
    </row>
    <row r="943" spans="1:10" x14ac:dyDescent="0.35">
      <c r="A943" s="148">
        <v>10.9016666666666</v>
      </c>
      <c r="B943" s="148">
        <v>37</v>
      </c>
      <c r="C943" s="148" t="s">
        <v>83</v>
      </c>
      <c r="D943" s="148">
        <v>16093</v>
      </c>
      <c r="E943" s="148" t="s">
        <v>200</v>
      </c>
      <c r="F943" s="148">
        <v>12.175000000000001</v>
      </c>
      <c r="G943" s="148">
        <v>450</v>
      </c>
      <c r="H943" s="148">
        <v>0.54800000000000004</v>
      </c>
      <c r="I943" s="148" t="s">
        <v>192</v>
      </c>
      <c r="J943" s="148" t="s">
        <v>75</v>
      </c>
    </row>
    <row r="944" spans="1:10" x14ac:dyDescent="0.35">
      <c r="A944" s="148">
        <v>10.9516666666666</v>
      </c>
      <c r="B944" s="148">
        <v>37</v>
      </c>
      <c r="C944" s="148" t="s">
        <v>83</v>
      </c>
      <c r="D944" s="148">
        <v>16856</v>
      </c>
      <c r="E944" s="148" t="s">
        <v>200</v>
      </c>
      <c r="F944" s="148">
        <v>12.175000000000001</v>
      </c>
      <c r="G944" s="148">
        <v>450</v>
      </c>
      <c r="H944" s="148">
        <v>0.54800000000000004</v>
      </c>
      <c r="I944" s="148" t="s">
        <v>192</v>
      </c>
      <c r="J944" s="148" t="s">
        <v>75</v>
      </c>
    </row>
    <row r="945" spans="1:10" x14ac:dyDescent="0.35">
      <c r="A945" s="148">
        <v>11.001666666666599</v>
      </c>
      <c r="B945" s="148">
        <v>37</v>
      </c>
      <c r="C945" s="148" t="s">
        <v>83</v>
      </c>
      <c r="D945" s="148">
        <v>16667</v>
      </c>
      <c r="E945" s="148" t="s">
        <v>200</v>
      </c>
      <c r="F945" s="148">
        <v>12.175000000000001</v>
      </c>
      <c r="G945" s="148">
        <v>450</v>
      </c>
      <c r="H945" s="148">
        <v>0.54800000000000004</v>
      </c>
      <c r="I945" s="148" t="s">
        <v>192</v>
      </c>
      <c r="J945" s="148" t="s">
        <v>75</v>
      </c>
    </row>
    <row r="946" spans="1:10" x14ac:dyDescent="0.35">
      <c r="A946" s="148">
        <v>11.0516666666666</v>
      </c>
      <c r="B946" s="148">
        <v>37</v>
      </c>
      <c r="C946" s="148" t="s">
        <v>83</v>
      </c>
      <c r="D946" s="148">
        <v>18190</v>
      </c>
      <c r="E946" s="148" t="s">
        <v>200</v>
      </c>
      <c r="F946" s="148">
        <v>12.175000000000001</v>
      </c>
      <c r="G946" s="148">
        <v>450</v>
      </c>
      <c r="H946" s="148">
        <v>0.54800000000000004</v>
      </c>
      <c r="I946" s="148" t="s">
        <v>192</v>
      </c>
      <c r="J946" s="148" t="s">
        <v>75</v>
      </c>
    </row>
    <row r="947" spans="1:10" x14ac:dyDescent="0.35">
      <c r="A947" s="148">
        <v>11.101666666666601</v>
      </c>
      <c r="B947" s="148">
        <v>37</v>
      </c>
      <c r="C947" s="148" t="s">
        <v>83</v>
      </c>
      <c r="D947" s="148">
        <v>17662</v>
      </c>
      <c r="E947" s="148" t="s">
        <v>200</v>
      </c>
      <c r="F947" s="148">
        <v>12.175000000000001</v>
      </c>
      <c r="G947" s="148">
        <v>450</v>
      </c>
      <c r="H947" s="148">
        <v>0.54800000000000004</v>
      </c>
      <c r="I947" s="148" t="s">
        <v>192</v>
      </c>
      <c r="J947" s="148" t="s">
        <v>75</v>
      </c>
    </row>
    <row r="948" spans="1:10" x14ac:dyDescent="0.35">
      <c r="A948" s="148">
        <v>11.1516666666666</v>
      </c>
      <c r="B948" s="148">
        <v>37</v>
      </c>
      <c r="C948" s="148" t="s">
        <v>83</v>
      </c>
      <c r="D948" s="148">
        <v>17085</v>
      </c>
      <c r="E948" s="148" t="s">
        <v>200</v>
      </c>
      <c r="F948" s="148">
        <v>12.175000000000001</v>
      </c>
      <c r="G948" s="148">
        <v>450</v>
      </c>
      <c r="H948" s="148">
        <v>0.54800000000000004</v>
      </c>
      <c r="I948" s="148" t="s">
        <v>192</v>
      </c>
      <c r="J948" s="148" t="s">
        <v>75</v>
      </c>
    </row>
    <row r="949" spans="1:10" x14ac:dyDescent="0.35">
      <c r="A949" s="148">
        <v>11.2016666666666</v>
      </c>
      <c r="B949" s="148">
        <v>37</v>
      </c>
      <c r="C949" s="148" t="s">
        <v>83</v>
      </c>
      <c r="D949" s="148">
        <v>17542</v>
      </c>
      <c r="E949" s="148" t="s">
        <v>200</v>
      </c>
      <c r="F949" s="148">
        <v>12.175000000000001</v>
      </c>
      <c r="G949" s="148">
        <v>450</v>
      </c>
      <c r="H949" s="148">
        <v>0.54800000000000004</v>
      </c>
      <c r="I949" s="148" t="s">
        <v>192</v>
      </c>
      <c r="J949" s="148" t="s">
        <v>75</v>
      </c>
    </row>
    <row r="950" spans="1:10" x14ac:dyDescent="0.35">
      <c r="A950" s="148">
        <v>11.251666666666599</v>
      </c>
      <c r="B950" s="148">
        <v>37</v>
      </c>
      <c r="C950" s="148" t="s">
        <v>83</v>
      </c>
      <c r="D950" s="148">
        <v>18038</v>
      </c>
      <c r="E950" s="148" t="s">
        <v>200</v>
      </c>
      <c r="F950" s="148">
        <v>12.175000000000001</v>
      </c>
      <c r="G950" s="148">
        <v>450</v>
      </c>
      <c r="H950" s="148">
        <v>0.54800000000000004</v>
      </c>
      <c r="I950" s="148" t="s">
        <v>192</v>
      </c>
      <c r="J950" s="148" t="s">
        <v>75</v>
      </c>
    </row>
    <row r="951" spans="1:10" x14ac:dyDescent="0.35">
      <c r="A951" s="148">
        <v>11.3016666666666</v>
      </c>
      <c r="B951" s="148">
        <v>37</v>
      </c>
      <c r="C951" s="148" t="s">
        <v>83</v>
      </c>
      <c r="D951" s="148">
        <v>16738</v>
      </c>
      <c r="E951" s="148" t="s">
        <v>200</v>
      </c>
      <c r="F951" s="148">
        <v>12.175000000000001</v>
      </c>
      <c r="G951" s="148">
        <v>450</v>
      </c>
      <c r="H951" s="148">
        <v>0.54800000000000004</v>
      </c>
      <c r="I951" s="148" t="s">
        <v>192</v>
      </c>
      <c r="J951" s="148" t="s">
        <v>75</v>
      </c>
    </row>
    <row r="952" spans="1:10" x14ac:dyDescent="0.35">
      <c r="A952" s="148">
        <v>11.351666666666601</v>
      </c>
      <c r="B952" s="148">
        <v>37</v>
      </c>
      <c r="C952" s="148" t="s">
        <v>83</v>
      </c>
      <c r="D952" s="148">
        <v>17377</v>
      </c>
      <c r="E952" s="148" t="s">
        <v>200</v>
      </c>
      <c r="F952" s="148">
        <v>12.175000000000001</v>
      </c>
      <c r="G952" s="148">
        <v>450</v>
      </c>
      <c r="H952" s="148">
        <v>0.54800000000000004</v>
      </c>
      <c r="I952" s="148" t="s">
        <v>192</v>
      </c>
      <c r="J952" s="148" t="s">
        <v>75</v>
      </c>
    </row>
    <row r="953" spans="1:10" x14ac:dyDescent="0.35">
      <c r="A953" s="148">
        <v>11.4016666666666</v>
      </c>
      <c r="B953" s="148">
        <v>37</v>
      </c>
      <c r="C953" s="148" t="s">
        <v>83</v>
      </c>
      <c r="D953" s="148">
        <v>16133</v>
      </c>
      <c r="E953" s="148" t="s">
        <v>200</v>
      </c>
      <c r="F953" s="148">
        <v>12.175000000000001</v>
      </c>
      <c r="G953" s="148">
        <v>450</v>
      </c>
      <c r="H953" s="148">
        <v>0.54800000000000004</v>
      </c>
      <c r="I953" s="148" t="s">
        <v>192</v>
      </c>
      <c r="J953" s="148" t="s">
        <v>75</v>
      </c>
    </row>
    <row r="954" spans="1:10" x14ac:dyDescent="0.35">
      <c r="A954" s="148">
        <v>11.4516666666666</v>
      </c>
      <c r="B954" s="148">
        <v>37</v>
      </c>
      <c r="C954" s="148" t="s">
        <v>83</v>
      </c>
      <c r="D954" s="148">
        <v>16160</v>
      </c>
      <c r="E954" s="148" t="s">
        <v>200</v>
      </c>
      <c r="F954" s="148">
        <v>12.175000000000001</v>
      </c>
      <c r="G954" s="148">
        <v>450</v>
      </c>
      <c r="H954" s="148">
        <v>0.54800000000000004</v>
      </c>
      <c r="I954" s="148" t="s">
        <v>192</v>
      </c>
      <c r="J954" s="148" t="s">
        <v>75</v>
      </c>
    </row>
    <row r="955" spans="1:10" x14ac:dyDescent="0.35">
      <c r="A955" s="148">
        <v>11.501666666666599</v>
      </c>
      <c r="B955" s="148">
        <v>37</v>
      </c>
      <c r="C955" s="148" t="s">
        <v>83</v>
      </c>
      <c r="D955" s="148">
        <v>17538</v>
      </c>
      <c r="E955" s="148" t="s">
        <v>200</v>
      </c>
      <c r="F955" s="148">
        <v>12.175000000000001</v>
      </c>
      <c r="G955" s="148">
        <v>450</v>
      </c>
      <c r="H955" s="148">
        <v>0.54800000000000004</v>
      </c>
      <c r="I955" s="148" t="s">
        <v>192</v>
      </c>
      <c r="J955" s="148" t="s">
        <v>75</v>
      </c>
    </row>
    <row r="956" spans="1:10" x14ac:dyDescent="0.35">
      <c r="A956" s="148">
        <v>11.5516666666666</v>
      </c>
      <c r="B956" s="148">
        <v>37</v>
      </c>
      <c r="C956" s="148" t="s">
        <v>83</v>
      </c>
      <c r="D956" s="148">
        <v>17364</v>
      </c>
      <c r="E956" s="148" t="s">
        <v>200</v>
      </c>
      <c r="F956" s="148">
        <v>12.175000000000001</v>
      </c>
      <c r="G956" s="148">
        <v>450</v>
      </c>
      <c r="H956" s="148">
        <v>0.54800000000000004</v>
      </c>
      <c r="I956" s="148" t="s">
        <v>192</v>
      </c>
      <c r="J956" s="148" t="s">
        <v>75</v>
      </c>
    </row>
    <row r="957" spans="1:10" x14ac:dyDescent="0.35">
      <c r="A957" s="148">
        <v>11.601666666666601</v>
      </c>
      <c r="B957" s="148">
        <v>37</v>
      </c>
      <c r="C957" s="148" t="s">
        <v>83</v>
      </c>
      <c r="D957" s="148">
        <v>16917</v>
      </c>
      <c r="E957" s="148" t="s">
        <v>200</v>
      </c>
      <c r="F957" s="148">
        <v>12.175000000000001</v>
      </c>
      <c r="G957" s="148">
        <v>450</v>
      </c>
      <c r="H957" s="148">
        <v>0.54800000000000004</v>
      </c>
      <c r="I957" s="148" t="s">
        <v>192</v>
      </c>
      <c r="J957" s="148" t="s">
        <v>75</v>
      </c>
    </row>
    <row r="958" spans="1:10" x14ac:dyDescent="0.35">
      <c r="A958" s="148">
        <v>11.6516666666666</v>
      </c>
      <c r="B958" s="148">
        <v>37</v>
      </c>
      <c r="C958" s="148" t="s">
        <v>83</v>
      </c>
      <c r="D958" s="148">
        <v>16216</v>
      </c>
      <c r="E958" s="148" t="s">
        <v>200</v>
      </c>
      <c r="F958" s="148">
        <v>12.175000000000001</v>
      </c>
      <c r="G958" s="148">
        <v>450</v>
      </c>
      <c r="H958" s="148">
        <v>0.54800000000000004</v>
      </c>
      <c r="I958" s="148" t="s">
        <v>192</v>
      </c>
      <c r="J958" s="148" t="s">
        <v>75</v>
      </c>
    </row>
    <row r="959" spans="1:10" x14ac:dyDescent="0.35">
      <c r="A959" s="148">
        <v>11.7016666666666</v>
      </c>
      <c r="B959" s="148">
        <v>37</v>
      </c>
      <c r="C959" s="148" t="s">
        <v>83</v>
      </c>
      <c r="D959" s="148">
        <v>17249</v>
      </c>
      <c r="E959" s="148" t="s">
        <v>200</v>
      </c>
      <c r="F959" s="148">
        <v>12.175000000000001</v>
      </c>
      <c r="G959" s="148">
        <v>450</v>
      </c>
      <c r="H959" s="148">
        <v>0.54800000000000004</v>
      </c>
      <c r="I959" s="148" t="s">
        <v>192</v>
      </c>
      <c r="J959" s="148" t="s">
        <v>75</v>
      </c>
    </row>
    <row r="960" spans="1:10" x14ac:dyDescent="0.35">
      <c r="A960" s="148">
        <v>11.751666666666599</v>
      </c>
      <c r="B960" s="148">
        <v>37</v>
      </c>
      <c r="C960" s="148" t="s">
        <v>83</v>
      </c>
      <c r="D960" s="148">
        <v>19111</v>
      </c>
      <c r="E960" s="148" t="s">
        <v>200</v>
      </c>
      <c r="F960" s="148">
        <v>12.175000000000001</v>
      </c>
      <c r="G960" s="148">
        <v>450</v>
      </c>
      <c r="H960" s="148">
        <v>0.54800000000000004</v>
      </c>
      <c r="I960" s="148" t="s">
        <v>192</v>
      </c>
      <c r="J960" s="148" t="s">
        <v>75</v>
      </c>
    </row>
    <row r="961" spans="1:10" x14ac:dyDescent="0.35">
      <c r="A961" s="148">
        <v>11.8016666666666</v>
      </c>
      <c r="B961" s="148">
        <v>37</v>
      </c>
      <c r="C961" s="148" t="s">
        <v>83</v>
      </c>
      <c r="D961" s="148">
        <v>17513</v>
      </c>
      <c r="E961" s="148" t="s">
        <v>200</v>
      </c>
      <c r="F961" s="148">
        <v>12.175000000000001</v>
      </c>
      <c r="G961" s="148">
        <v>450</v>
      </c>
      <c r="H961" s="148">
        <v>0.54800000000000004</v>
      </c>
      <c r="I961" s="148" t="s">
        <v>192</v>
      </c>
      <c r="J961" s="148" t="s">
        <v>75</v>
      </c>
    </row>
    <row r="962" spans="1:10" x14ac:dyDescent="0.35">
      <c r="A962" s="148">
        <v>11.851666666666601</v>
      </c>
      <c r="B962" s="148">
        <v>37</v>
      </c>
      <c r="C962" s="148" t="s">
        <v>83</v>
      </c>
      <c r="D962" s="148">
        <v>17488</v>
      </c>
      <c r="E962" s="148" t="s">
        <v>200</v>
      </c>
      <c r="F962" s="148">
        <v>12.175000000000001</v>
      </c>
      <c r="G962" s="148">
        <v>450</v>
      </c>
      <c r="H962" s="148">
        <v>0.54800000000000004</v>
      </c>
      <c r="I962" s="148" t="s">
        <v>192</v>
      </c>
      <c r="J962" s="148" t="s">
        <v>75</v>
      </c>
    </row>
    <row r="963" spans="1:10" x14ac:dyDescent="0.35">
      <c r="A963" s="148">
        <v>11.9016666666666</v>
      </c>
      <c r="B963" s="148">
        <v>37</v>
      </c>
      <c r="C963" s="148" t="s">
        <v>83</v>
      </c>
      <c r="D963" s="148">
        <v>17707</v>
      </c>
      <c r="E963" s="148" t="s">
        <v>200</v>
      </c>
      <c r="F963" s="148">
        <v>12.175000000000001</v>
      </c>
      <c r="G963" s="148">
        <v>450</v>
      </c>
      <c r="H963" s="148">
        <v>0.54800000000000004</v>
      </c>
      <c r="I963" s="148" t="s">
        <v>192</v>
      </c>
      <c r="J963" s="148" t="s">
        <v>75</v>
      </c>
    </row>
    <row r="964" spans="1:10" x14ac:dyDescent="0.35">
      <c r="A964" s="148">
        <v>11.9516666666666</v>
      </c>
      <c r="B964" s="148">
        <v>37</v>
      </c>
      <c r="C964" s="148" t="s">
        <v>83</v>
      </c>
      <c r="D964" s="148">
        <v>18070</v>
      </c>
      <c r="E964" s="148" t="s">
        <v>200</v>
      </c>
      <c r="F964" s="148">
        <v>12.175000000000001</v>
      </c>
      <c r="G964" s="148">
        <v>450</v>
      </c>
      <c r="H964" s="148">
        <v>0.54800000000000004</v>
      </c>
      <c r="I964" s="148" t="s">
        <v>192</v>
      </c>
      <c r="J964" s="148" t="s">
        <v>75</v>
      </c>
    </row>
    <row r="965" spans="1:10" x14ac:dyDescent="0.35">
      <c r="A965" s="148">
        <v>12.001666666666599</v>
      </c>
      <c r="B965" s="148">
        <v>37</v>
      </c>
      <c r="C965" s="148" t="s">
        <v>83</v>
      </c>
      <c r="D965" s="148">
        <v>17681</v>
      </c>
      <c r="E965" s="148" t="s">
        <v>200</v>
      </c>
      <c r="F965" s="148">
        <v>12.175000000000001</v>
      </c>
      <c r="G965" s="148">
        <v>450</v>
      </c>
      <c r="H965" s="148">
        <v>0.54800000000000004</v>
      </c>
      <c r="I965" s="148" t="s">
        <v>192</v>
      </c>
      <c r="J965" s="148" t="s">
        <v>75</v>
      </c>
    </row>
    <row r="966" spans="1:10" x14ac:dyDescent="0.35">
      <c r="A966" s="148">
        <v>1.6666666666666601E-3</v>
      </c>
      <c r="B966" s="148">
        <v>37</v>
      </c>
      <c r="C966" s="148" t="s">
        <v>125</v>
      </c>
      <c r="D966" s="148">
        <v>2003</v>
      </c>
      <c r="E966" s="148" t="s">
        <v>201</v>
      </c>
      <c r="F966" s="148">
        <v>3.4790000000000001</v>
      </c>
      <c r="G966" s="148">
        <v>1500</v>
      </c>
      <c r="H966" s="148">
        <v>0.52200000000000002</v>
      </c>
      <c r="I966" s="148" t="s">
        <v>192</v>
      </c>
      <c r="J966" s="148" t="s">
        <v>75</v>
      </c>
    </row>
    <row r="967" spans="1:10" x14ac:dyDescent="0.35">
      <c r="A967" s="148">
        <v>5.1666666666666597E-2</v>
      </c>
      <c r="B967" s="148">
        <v>37</v>
      </c>
      <c r="C967" s="148" t="s">
        <v>125</v>
      </c>
      <c r="D967" s="148">
        <v>1720</v>
      </c>
      <c r="E967" s="148" t="s">
        <v>201</v>
      </c>
      <c r="F967" s="148">
        <v>3.4790000000000001</v>
      </c>
      <c r="G967" s="148">
        <v>1500</v>
      </c>
      <c r="H967" s="148">
        <v>0.52200000000000002</v>
      </c>
      <c r="I967" s="148" t="s">
        <v>192</v>
      </c>
      <c r="J967" s="148" t="s">
        <v>75</v>
      </c>
    </row>
    <row r="968" spans="1:10" x14ac:dyDescent="0.35">
      <c r="A968" s="148">
        <v>0.101666666666666</v>
      </c>
      <c r="B968" s="148">
        <v>37</v>
      </c>
      <c r="C968" s="148" t="s">
        <v>125</v>
      </c>
      <c r="D968" s="148">
        <v>1319</v>
      </c>
      <c r="E968" s="148" t="s">
        <v>201</v>
      </c>
      <c r="F968" s="148">
        <v>3.4790000000000001</v>
      </c>
      <c r="G968" s="148">
        <v>1500</v>
      </c>
      <c r="H968" s="148">
        <v>0.52200000000000002</v>
      </c>
      <c r="I968" s="148" t="s">
        <v>192</v>
      </c>
      <c r="J968" s="148" t="s">
        <v>75</v>
      </c>
    </row>
    <row r="969" spans="1:10" x14ac:dyDescent="0.35">
      <c r="A969" s="148">
        <v>0.15166666666666601</v>
      </c>
      <c r="B969" s="148">
        <v>37</v>
      </c>
      <c r="C969" s="148" t="s">
        <v>125</v>
      </c>
      <c r="D969" s="148">
        <v>1278</v>
      </c>
      <c r="E969" s="148" t="s">
        <v>201</v>
      </c>
      <c r="F969" s="148">
        <v>3.4790000000000001</v>
      </c>
      <c r="G969" s="148">
        <v>1500</v>
      </c>
      <c r="H969" s="148">
        <v>0.52200000000000002</v>
      </c>
      <c r="I969" s="148" t="s">
        <v>192</v>
      </c>
      <c r="J969" s="148" t="s">
        <v>75</v>
      </c>
    </row>
    <row r="970" spans="1:10" x14ac:dyDescent="0.35">
      <c r="A970" s="148">
        <v>0.20166666666666599</v>
      </c>
      <c r="B970" s="148">
        <v>37</v>
      </c>
      <c r="C970" s="148" t="s">
        <v>125</v>
      </c>
      <c r="D970" s="148">
        <v>1192</v>
      </c>
      <c r="E970" s="148" t="s">
        <v>201</v>
      </c>
      <c r="F970" s="148">
        <v>3.4790000000000001</v>
      </c>
      <c r="G970" s="148">
        <v>1500</v>
      </c>
      <c r="H970" s="148">
        <v>0.52200000000000002</v>
      </c>
      <c r="I970" s="148" t="s">
        <v>192</v>
      </c>
      <c r="J970" s="148" t="s">
        <v>75</v>
      </c>
    </row>
    <row r="971" spans="1:10" x14ac:dyDescent="0.35">
      <c r="A971" s="148">
        <v>0.25166666666666598</v>
      </c>
      <c r="B971" s="148">
        <v>37</v>
      </c>
      <c r="C971" s="148" t="s">
        <v>125</v>
      </c>
      <c r="D971" s="148">
        <v>991</v>
      </c>
      <c r="E971" s="148" t="s">
        <v>201</v>
      </c>
      <c r="F971" s="148">
        <v>3.4790000000000001</v>
      </c>
      <c r="G971" s="148">
        <v>1500</v>
      </c>
      <c r="H971" s="148">
        <v>0.52200000000000002</v>
      </c>
      <c r="I971" s="148" t="s">
        <v>192</v>
      </c>
      <c r="J971" s="148" t="s">
        <v>75</v>
      </c>
    </row>
    <row r="972" spans="1:10" x14ac:dyDescent="0.35">
      <c r="A972" s="148">
        <v>0.30166666666666597</v>
      </c>
      <c r="B972" s="148">
        <v>37</v>
      </c>
      <c r="C972" s="148" t="s">
        <v>125</v>
      </c>
      <c r="D972" s="148">
        <v>839</v>
      </c>
      <c r="E972" s="148" t="s">
        <v>201</v>
      </c>
      <c r="F972" s="148">
        <v>3.4790000000000001</v>
      </c>
      <c r="G972" s="148">
        <v>1500</v>
      </c>
      <c r="H972" s="148">
        <v>0.52200000000000002</v>
      </c>
      <c r="I972" s="148" t="s">
        <v>192</v>
      </c>
      <c r="J972" s="148" t="s">
        <v>75</v>
      </c>
    </row>
    <row r="973" spans="1:10" x14ac:dyDescent="0.35">
      <c r="A973" s="148">
        <v>0.35166666666666602</v>
      </c>
      <c r="B973" s="148">
        <v>37</v>
      </c>
      <c r="C973" s="148" t="s">
        <v>125</v>
      </c>
      <c r="D973" s="148">
        <v>851</v>
      </c>
      <c r="E973" s="148" t="s">
        <v>201</v>
      </c>
      <c r="F973" s="148">
        <v>3.4790000000000001</v>
      </c>
      <c r="G973" s="148">
        <v>1500</v>
      </c>
      <c r="H973" s="148">
        <v>0.52200000000000002</v>
      </c>
      <c r="I973" s="148" t="s">
        <v>192</v>
      </c>
      <c r="J973" s="148" t="s">
        <v>75</v>
      </c>
    </row>
    <row r="974" spans="1:10" x14ac:dyDescent="0.35">
      <c r="A974" s="148">
        <v>0.40166666666666601</v>
      </c>
      <c r="B974" s="148">
        <v>37</v>
      </c>
      <c r="C974" s="148" t="s">
        <v>125</v>
      </c>
      <c r="D974" s="148">
        <v>832</v>
      </c>
      <c r="E974" s="148" t="s">
        <v>201</v>
      </c>
      <c r="F974" s="148">
        <v>3.4790000000000001</v>
      </c>
      <c r="G974" s="148">
        <v>1500</v>
      </c>
      <c r="H974" s="148">
        <v>0.52200000000000002</v>
      </c>
      <c r="I974" s="148" t="s">
        <v>192</v>
      </c>
      <c r="J974" s="148" t="s">
        <v>75</v>
      </c>
    </row>
    <row r="975" spans="1:10" x14ac:dyDescent="0.35">
      <c r="A975" s="148">
        <v>0.45166666666666599</v>
      </c>
      <c r="B975" s="148">
        <v>37</v>
      </c>
      <c r="C975" s="148" t="s">
        <v>125</v>
      </c>
      <c r="D975" s="148">
        <v>681</v>
      </c>
      <c r="E975" s="148" t="s">
        <v>201</v>
      </c>
      <c r="F975" s="148">
        <v>3.4790000000000001</v>
      </c>
      <c r="G975" s="148">
        <v>1500</v>
      </c>
      <c r="H975" s="148">
        <v>0.52200000000000002</v>
      </c>
      <c r="I975" s="148" t="s">
        <v>192</v>
      </c>
      <c r="J975" s="148" t="s">
        <v>75</v>
      </c>
    </row>
    <row r="976" spans="1:10" x14ac:dyDescent="0.35">
      <c r="A976" s="148">
        <v>0.50166666666666604</v>
      </c>
      <c r="B976" s="148">
        <v>37</v>
      </c>
      <c r="C976" s="148" t="s">
        <v>125</v>
      </c>
      <c r="D976" s="148">
        <v>576</v>
      </c>
      <c r="E976" s="148" t="s">
        <v>201</v>
      </c>
      <c r="F976" s="148">
        <v>3.4790000000000001</v>
      </c>
      <c r="G976" s="148">
        <v>1500</v>
      </c>
      <c r="H976" s="148">
        <v>0.52200000000000002</v>
      </c>
      <c r="I976" s="148" t="s">
        <v>192</v>
      </c>
      <c r="J976" s="148" t="s">
        <v>75</v>
      </c>
    </row>
    <row r="977" spans="1:10" x14ac:dyDescent="0.35">
      <c r="A977" s="148">
        <v>0.55166666666666597</v>
      </c>
      <c r="B977" s="148">
        <v>37</v>
      </c>
      <c r="C977" s="148" t="s">
        <v>125</v>
      </c>
      <c r="D977" s="148">
        <v>709</v>
      </c>
      <c r="E977" s="148" t="s">
        <v>201</v>
      </c>
      <c r="F977" s="148">
        <v>3.4790000000000001</v>
      </c>
      <c r="G977" s="148">
        <v>1500</v>
      </c>
      <c r="H977" s="148">
        <v>0.52200000000000002</v>
      </c>
      <c r="I977" s="148" t="s">
        <v>192</v>
      </c>
      <c r="J977" s="148" t="s">
        <v>75</v>
      </c>
    </row>
    <row r="978" spans="1:10" x14ac:dyDescent="0.35">
      <c r="A978" s="148">
        <v>0.60166666666666602</v>
      </c>
      <c r="B978" s="148">
        <v>37</v>
      </c>
      <c r="C978" s="148" t="s">
        <v>125</v>
      </c>
      <c r="D978" s="148">
        <v>519</v>
      </c>
      <c r="E978" s="148" t="s">
        <v>201</v>
      </c>
      <c r="F978" s="148">
        <v>3.4790000000000001</v>
      </c>
      <c r="G978" s="148">
        <v>1500</v>
      </c>
      <c r="H978" s="148">
        <v>0.52200000000000002</v>
      </c>
      <c r="I978" s="148" t="s">
        <v>192</v>
      </c>
      <c r="J978" s="148" t="s">
        <v>75</v>
      </c>
    </row>
    <row r="979" spans="1:10" x14ac:dyDescent="0.35">
      <c r="A979" s="148">
        <v>0.65166666666666595</v>
      </c>
      <c r="B979" s="148">
        <v>37</v>
      </c>
      <c r="C979" s="148" t="s">
        <v>125</v>
      </c>
      <c r="D979" s="148">
        <v>619</v>
      </c>
      <c r="E979" s="148" t="s">
        <v>201</v>
      </c>
      <c r="F979" s="148">
        <v>3.4790000000000001</v>
      </c>
      <c r="G979" s="148">
        <v>1500</v>
      </c>
      <c r="H979" s="148">
        <v>0.52200000000000002</v>
      </c>
      <c r="I979" s="148" t="s">
        <v>192</v>
      </c>
      <c r="J979" s="148" t="s">
        <v>75</v>
      </c>
    </row>
    <row r="980" spans="1:10" x14ac:dyDescent="0.35">
      <c r="A980" s="148">
        <v>0.70166666666666599</v>
      </c>
      <c r="B980" s="148">
        <v>37</v>
      </c>
      <c r="C980" s="148" t="s">
        <v>125</v>
      </c>
      <c r="D980" s="148">
        <v>670</v>
      </c>
      <c r="E980" s="148" t="s">
        <v>201</v>
      </c>
      <c r="F980" s="148">
        <v>3.4790000000000001</v>
      </c>
      <c r="G980" s="148">
        <v>1500</v>
      </c>
      <c r="H980" s="148">
        <v>0.52200000000000002</v>
      </c>
      <c r="I980" s="148" t="s">
        <v>192</v>
      </c>
      <c r="J980" s="148" t="s">
        <v>75</v>
      </c>
    </row>
    <row r="981" spans="1:10" x14ac:dyDescent="0.35">
      <c r="A981" s="148">
        <v>0.75166666666666604</v>
      </c>
      <c r="B981" s="148">
        <v>37</v>
      </c>
      <c r="C981" s="148" t="s">
        <v>125</v>
      </c>
      <c r="D981" s="148">
        <v>766</v>
      </c>
      <c r="E981" s="148" t="s">
        <v>201</v>
      </c>
      <c r="F981" s="148">
        <v>3.4790000000000001</v>
      </c>
      <c r="G981" s="148">
        <v>1500</v>
      </c>
      <c r="H981" s="148">
        <v>0.52200000000000002</v>
      </c>
      <c r="I981" s="148" t="s">
        <v>192</v>
      </c>
      <c r="J981" s="148" t="s">
        <v>75</v>
      </c>
    </row>
    <row r="982" spans="1:10" x14ac:dyDescent="0.35">
      <c r="A982" s="148">
        <v>0.80166666666666597</v>
      </c>
      <c r="B982" s="148">
        <v>37</v>
      </c>
      <c r="C982" s="148" t="s">
        <v>125</v>
      </c>
      <c r="D982" s="148">
        <v>550</v>
      </c>
      <c r="E982" s="148" t="s">
        <v>201</v>
      </c>
      <c r="F982" s="148">
        <v>3.4790000000000001</v>
      </c>
      <c r="G982" s="148">
        <v>1500</v>
      </c>
      <c r="H982" s="148">
        <v>0.52200000000000002</v>
      </c>
      <c r="I982" s="148" t="s">
        <v>192</v>
      </c>
      <c r="J982" s="148" t="s">
        <v>75</v>
      </c>
    </row>
    <row r="983" spans="1:10" x14ac:dyDescent="0.35">
      <c r="A983" s="148">
        <v>0.85166666666666602</v>
      </c>
      <c r="B983" s="148">
        <v>37</v>
      </c>
      <c r="C983" s="148" t="s">
        <v>125</v>
      </c>
      <c r="D983" s="148">
        <v>478</v>
      </c>
      <c r="E983" s="148" t="s">
        <v>201</v>
      </c>
      <c r="F983" s="148">
        <v>3.4790000000000001</v>
      </c>
      <c r="G983" s="148">
        <v>1500</v>
      </c>
      <c r="H983" s="148">
        <v>0.52200000000000002</v>
      </c>
      <c r="I983" s="148" t="s">
        <v>192</v>
      </c>
      <c r="J983" s="148" t="s">
        <v>75</v>
      </c>
    </row>
    <row r="984" spans="1:10" x14ac:dyDescent="0.35">
      <c r="A984" s="148">
        <v>0.90166666666666595</v>
      </c>
      <c r="B984" s="148">
        <v>37</v>
      </c>
      <c r="C984" s="148" t="s">
        <v>125</v>
      </c>
      <c r="D984" s="148">
        <v>609</v>
      </c>
      <c r="E984" s="148" t="s">
        <v>201</v>
      </c>
      <c r="F984" s="148">
        <v>3.4790000000000001</v>
      </c>
      <c r="G984" s="148">
        <v>1500</v>
      </c>
      <c r="H984" s="148">
        <v>0.52200000000000002</v>
      </c>
      <c r="I984" s="148" t="s">
        <v>192</v>
      </c>
      <c r="J984" s="148" t="s">
        <v>75</v>
      </c>
    </row>
    <row r="985" spans="1:10" x14ac:dyDescent="0.35">
      <c r="A985" s="148">
        <v>0.95166666666666599</v>
      </c>
      <c r="B985" s="148">
        <v>37</v>
      </c>
      <c r="C985" s="148" t="s">
        <v>125</v>
      </c>
      <c r="D985" s="148">
        <v>638</v>
      </c>
      <c r="E985" s="148" t="s">
        <v>201</v>
      </c>
      <c r="F985" s="148">
        <v>3.4790000000000001</v>
      </c>
      <c r="G985" s="148">
        <v>1500</v>
      </c>
      <c r="H985" s="148">
        <v>0.52200000000000002</v>
      </c>
      <c r="I985" s="148" t="s">
        <v>192</v>
      </c>
      <c r="J985" s="148" t="s">
        <v>75</v>
      </c>
    </row>
    <row r="986" spans="1:10" x14ac:dyDescent="0.35">
      <c r="A986" s="148">
        <v>1.00166666666666</v>
      </c>
      <c r="B986" s="148">
        <v>37</v>
      </c>
      <c r="C986" s="148" t="s">
        <v>125</v>
      </c>
      <c r="D986" s="148">
        <v>676</v>
      </c>
      <c r="E986" s="148" t="s">
        <v>201</v>
      </c>
      <c r="F986" s="148">
        <v>3.4790000000000001</v>
      </c>
      <c r="G986" s="148">
        <v>1500</v>
      </c>
      <c r="H986" s="148">
        <v>0.52200000000000002</v>
      </c>
      <c r="I986" s="148" t="s">
        <v>192</v>
      </c>
      <c r="J986" s="148" t="s">
        <v>75</v>
      </c>
    </row>
    <row r="987" spans="1:10" x14ac:dyDescent="0.35">
      <c r="A987" s="148">
        <v>1.0516666666666601</v>
      </c>
      <c r="B987" s="148">
        <v>37</v>
      </c>
      <c r="C987" s="148" t="s">
        <v>125</v>
      </c>
      <c r="D987" s="148">
        <v>585</v>
      </c>
      <c r="E987" s="148" t="s">
        <v>201</v>
      </c>
      <c r="F987" s="148">
        <v>3.4790000000000001</v>
      </c>
      <c r="G987" s="148">
        <v>1500</v>
      </c>
      <c r="H987" s="148">
        <v>0.52200000000000002</v>
      </c>
      <c r="I987" s="148" t="s">
        <v>192</v>
      </c>
      <c r="J987" s="148" t="s">
        <v>75</v>
      </c>
    </row>
    <row r="988" spans="1:10" x14ac:dyDescent="0.35">
      <c r="A988" s="148">
        <v>1.1016666666666599</v>
      </c>
      <c r="B988" s="148">
        <v>37</v>
      </c>
      <c r="C988" s="148" t="s">
        <v>125</v>
      </c>
      <c r="D988" s="148">
        <v>547</v>
      </c>
      <c r="E988" s="148" t="s">
        <v>201</v>
      </c>
      <c r="F988" s="148">
        <v>3.4790000000000001</v>
      </c>
      <c r="G988" s="148">
        <v>1500</v>
      </c>
      <c r="H988" s="148">
        <v>0.52200000000000002</v>
      </c>
      <c r="I988" s="148" t="s">
        <v>192</v>
      </c>
      <c r="J988" s="148" t="s">
        <v>75</v>
      </c>
    </row>
    <row r="989" spans="1:10" x14ac:dyDescent="0.35">
      <c r="A989" s="148">
        <v>1.15166666666666</v>
      </c>
      <c r="B989" s="148">
        <v>36.9</v>
      </c>
      <c r="C989" s="148" t="s">
        <v>125</v>
      </c>
      <c r="D989" s="148">
        <v>515</v>
      </c>
      <c r="E989" s="148" t="s">
        <v>201</v>
      </c>
      <c r="F989" s="148">
        <v>3.4790000000000001</v>
      </c>
      <c r="G989" s="148">
        <v>1500</v>
      </c>
      <c r="H989" s="148">
        <v>0.52200000000000002</v>
      </c>
      <c r="I989" s="148" t="s">
        <v>192</v>
      </c>
      <c r="J989" s="148" t="s">
        <v>75</v>
      </c>
    </row>
    <row r="990" spans="1:10" x14ac:dyDescent="0.35">
      <c r="A990" s="148">
        <v>1.20166666666666</v>
      </c>
      <c r="B990" s="148">
        <v>37</v>
      </c>
      <c r="C990" s="148" t="s">
        <v>125</v>
      </c>
      <c r="D990" s="148">
        <v>491</v>
      </c>
      <c r="E990" s="148" t="s">
        <v>201</v>
      </c>
      <c r="F990" s="148">
        <v>3.4790000000000001</v>
      </c>
      <c r="G990" s="148">
        <v>1500</v>
      </c>
      <c r="H990" s="148">
        <v>0.52200000000000002</v>
      </c>
      <c r="I990" s="148" t="s">
        <v>192</v>
      </c>
      <c r="J990" s="148" t="s">
        <v>75</v>
      </c>
    </row>
    <row r="991" spans="1:10" x14ac:dyDescent="0.35">
      <c r="A991" s="148">
        <v>1.25166666666666</v>
      </c>
      <c r="B991" s="148">
        <v>37</v>
      </c>
      <c r="C991" s="148" t="s">
        <v>125</v>
      </c>
      <c r="D991" s="148">
        <v>694</v>
      </c>
      <c r="E991" s="148" t="s">
        <v>201</v>
      </c>
      <c r="F991" s="148">
        <v>3.4790000000000001</v>
      </c>
      <c r="G991" s="148">
        <v>1500</v>
      </c>
      <c r="H991" s="148">
        <v>0.52200000000000002</v>
      </c>
      <c r="I991" s="148" t="s">
        <v>192</v>
      </c>
      <c r="J991" s="148" t="s">
        <v>75</v>
      </c>
    </row>
    <row r="992" spans="1:10" x14ac:dyDescent="0.35">
      <c r="A992" s="148">
        <v>1.3016666666666601</v>
      </c>
      <c r="B992" s="148">
        <v>37</v>
      </c>
      <c r="C992" s="148" t="s">
        <v>125</v>
      </c>
      <c r="D992" s="148">
        <v>704</v>
      </c>
      <c r="E992" s="148" t="s">
        <v>201</v>
      </c>
      <c r="F992" s="148">
        <v>3.4790000000000001</v>
      </c>
      <c r="G992" s="148">
        <v>1500</v>
      </c>
      <c r="H992" s="148">
        <v>0.52200000000000002</v>
      </c>
      <c r="I992" s="148" t="s">
        <v>192</v>
      </c>
      <c r="J992" s="148" t="s">
        <v>75</v>
      </c>
    </row>
    <row r="993" spans="1:10" x14ac:dyDescent="0.35">
      <c r="A993" s="148">
        <v>1.3516666666666599</v>
      </c>
      <c r="B993" s="148">
        <v>37</v>
      </c>
      <c r="C993" s="148" t="s">
        <v>125</v>
      </c>
      <c r="D993" s="148">
        <v>878</v>
      </c>
      <c r="E993" s="148" t="s">
        <v>201</v>
      </c>
      <c r="F993" s="148">
        <v>3.4790000000000001</v>
      </c>
      <c r="G993" s="148">
        <v>1500</v>
      </c>
      <c r="H993" s="148">
        <v>0.52200000000000002</v>
      </c>
      <c r="I993" s="148" t="s">
        <v>192</v>
      </c>
      <c r="J993" s="148" t="s">
        <v>75</v>
      </c>
    </row>
    <row r="994" spans="1:10" x14ac:dyDescent="0.35">
      <c r="A994" s="148">
        <v>1.40166666666666</v>
      </c>
      <c r="B994" s="148">
        <v>37</v>
      </c>
      <c r="C994" s="148" t="s">
        <v>125</v>
      </c>
      <c r="D994" s="148">
        <v>620</v>
      </c>
      <c r="E994" s="148" t="s">
        <v>201</v>
      </c>
      <c r="F994" s="148">
        <v>3.4790000000000001</v>
      </c>
      <c r="G994" s="148">
        <v>1500</v>
      </c>
      <c r="H994" s="148">
        <v>0.52200000000000002</v>
      </c>
      <c r="I994" s="148" t="s">
        <v>192</v>
      </c>
      <c r="J994" s="148" t="s">
        <v>75</v>
      </c>
    </row>
    <row r="995" spans="1:10" x14ac:dyDescent="0.35">
      <c r="A995" s="148">
        <v>1.45166666666666</v>
      </c>
      <c r="B995" s="148">
        <v>37</v>
      </c>
      <c r="C995" s="148" t="s">
        <v>125</v>
      </c>
      <c r="D995" s="148">
        <v>591</v>
      </c>
      <c r="E995" s="148" t="s">
        <v>201</v>
      </c>
      <c r="F995" s="148">
        <v>3.4790000000000001</v>
      </c>
      <c r="G995" s="148">
        <v>1500</v>
      </c>
      <c r="H995" s="148">
        <v>0.52200000000000002</v>
      </c>
      <c r="I995" s="148" t="s">
        <v>192</v>
      </c>
      <c r="J995" s="148" t="s">
        <v>75</v>
      </c>
    </row>
    <row r="996" spans="1:10" x14ac:dyDescent="0.35">
      <c r="A996" s="148">
        <v>1.50166666666666</v>
      </c>
      <c r="B996" s="148">
        <v>37</v>
      </c>
      <c r="C996" s="148" t="s">
        <v>125</v>
      </c>
      <c r="D996" s="148">
        <v>704</v>
      </c>
      <c r="E996" s="148" t="s">
        <v>201</v>
      </c>
      <c r="F996" s="148">
        <v>3.4790000000000001</v>
      </c>
      <c r="G996" s="148">
        <v>1500</v>
      </c>
      <c r="H996" s="148">
        <v>0.52200000000000002</v>
      </c>
      <c r="I996" s="148" t="s">
        <v>192</v>
      </c>
      <c r="J996" s="148" t="s">
        <v>75</v>
      </c>
    </row>
    <row r="997" spans="1:10" x14ac:dyDescent="0.35">
      <c r="A997" s="148">
        <v>1.5516666666666601</v>
      </c>
      <c r="B997" s="148">
        <v>37</v>
      </c>
      <c r="C997" s="148" t="s">
        <v>125</v>
      </c>
      <c r="D997" s="148">
        <v>579</v>
      </c>
      <c r="E997" s="148" t="s">
        <v>201</v>
      </c>
      <c r="F997" s="148">
        <v>3.4790000000000001</v>
      </c>
      <c r="G997" s="148">
        <v>1500</v>
      </c>
      <c r="H997" s="148">
        <v>0.52200000000000002</v>
      </c>
      <c r="I997" s="148" t="s">
        <v>192</v>
      </c>
      <c r="J997" s="148" t="s">
        <v>75</v>
      </c>
    </row>
    <row r="998" spans="1:10" x14ac:dyDescent="0.35">
      <c r="A998" s="148">
        <v>1.6016666666666599</v>
      </c>
      <c r="B998" s="148">
        <v>37</v>
      </c>
      <c r="C998" s="148" t="s">
        <v>125</v>
      </c>
      <c r="D998" s="148">
        <v>598</v>
      </c>
      <c r="E998" s="148" t="s">
        <v>201</v>
      </c>
      <c r="F998" s="148">
        <v>3.4790000000000001</v>
      </c>
      <c r="G998" s="148">
        <v>1500</v>
      </c>
      <c r="H998" s="148">
        <v>0.52200000000000002</v>
      </c>
      <c r="I998" s="148" t="s">
        <v>192</v>
      </c>
      <c r="J998" s="148" t="s">
        <v>75</v>
      </c>
    </row>
    <row r="999" spans="1:10" x14ac:dyDescent="0.35">
      <c r="A999" s="148">
        <v>1.65166666666666</v>
      </c>
      <c r="B999" s="148">
        <v>37</v>
      </c>
      <c r="C999" s="148" t="s">
        <v>125</v>
      </c>
      <c r="D999" s="148">
        <v>548</v>
      </c>
      <c r="E999" s="148" t="s">
        <v>201</v>
      </c>
      <c r="F999" s="148">
        <v>3.4790000000000001</v>
      </c>
      <c r="G999" s="148">
        <v>1500</v>
      </c>
      <c r="H999" s="148">
        <v>0.52200000000000002</v>
      </c>
      <c r="I999" s="148" t="s">
        <v>192</v>
      </c>
      <c r="J999" s="148" t="s">
        <v>75</v>
      </c>
    </row>
    <row r="1000" spans="1:10" x14ac:dyDescent="0.35">
      <c r="A1000" s="148">
        <v>1.70166666666666</v>
      </c>
      <c r="B1000" s="148">
        <v>37</v>
      </c>
      <c r="C1000" s="148" t="s">
        <v>125</v>
      </c>
      <c r="D1000" s="148">
        <v>504</v>
      </c>
      <c r="E1000" s="148" t="s">
        <v>201</v>
      </c>
      <c r="F1000" s="148">
        <v>3.4790000000000001</v>
      </c>
      <c r="G1000" s="148">
        <v>1500</v>
      </c>
      <c r="H1000" s="148">
        <v>0.52200000000000002</v>
      </c>
      <c r="I1000" s="148" t="s">
        <v>192</v>
      </c>
      <c r="J1000" s="148" t="s">
        <v>75</v>
      </c>
    </row>
    <row r="1001" spans="1:10" x14ac:dyDescent="0.35">
      <c r="A1001" s="148">
        <v>1.75166666666666</v>
      </c>
      <c r="B1001" s="148">
        <v>37</v>
      </c>
      <c r="C1001" s="148" t="s">
        <v>125</v>
      </c>
      <c r="D1001" s="148">
        <v>554</v>
      </c>
      <c r="E1001" s="148" t="s">
        <v>201</v>
      </c>
      <c r="F1001" s="148">
        <v>3.4790000000000001</v>
      </c>
      <c r="G1001" s="148">
        <v>1500</v>
      </c>
      <c r="H1001" s="148">
        <v>0.52200000000000002</v>
      </c>
      <c r="I1001" s="148" t="s">
        <v>192</v>
      </c>
      <c r="J1001" s="148" t="s">
        <v>75</v>
      </c>
    </row>
    <row r="1002" spans="1:10" x14ac:dyDescent="0.35">
      <c r="A1002" s="148">
        <v>1.8016666666666601</v>
      </c>
      <c r="B1002" s="148">
        <v>37</v>
      </c>
      <c r="C1002" s="148" t="s">
        <v>125</v>
      </c>
      <c r="D1002" s="148">
        <v>590</v>
      </c>
      <c r="E1002" s="148" t="s">
        <v>201</v>
      </c>
      <c r="F1002" s="148">
        <v>3.4790000000000001</v>
      </c>
      <c r="G1002" s="148">
        <v>1500</v>
      </c>
      <c r="H1002" s="148">
        <v>0.52200000000000002</v>
      </c>
      <c r="I1002" s="148" t="s">
        <v>192</v>
      </c>
      <c r="J1002" s="148" t="s">
        <v>75</v>
      </c>
    </row>
    <row r="1003" spans="1:10" x14ac:dyDescent="0.35">
      <c r="A1003" s="148">
        <v>1.8516666666666599</v>
      </c>
      <c r="B1003" s="148">
        <v>37</v>
      </c>
      <c r="C1003" s="148" t="s">
        <v>125</v>
      </c>
      <c r="D1003" s="148">
        <v>645</v>
      </c>
      <c r="E1003" s="148" t="s">
        <v>201</v>
      </c>
      <c r="F1003" s="148">
        <v>3.4790000000000001</v>
      </c>
      <c r="G1003" s="148">
        <v>1500</v>
      </c>
      <c r="H1003" s="148">
        <v>0.52200000000000002</v>
      </c>
      <c r="I1003" s="148" t="s">
        <v>192</v>
      </c>
      <c r="J1003" s="148" t="s">
        <v>75</v>
      </c>
    </row>
    <row r="1004" spans="1:10" x14ac:dyDescent="0.35">
      <c r="A1004" s="148">
        <v>1.90166666666666</v>
      </c>
      <c r="B1004" s="148">
        <v>37</v>
      </c>
      <c r="C1004" s="148" t="s">
        <v>125</v>
      </c>
      <c r="D1004" s="148">
        <v>681</v>
      </c>
      <c r="E1004" s="148" t="s">
        <v>201</v>
      </c>
      <c r="F1004" s="148">
        <v>3.4790000000000001</v>
      </c>
      <c r="G1004" s="148">
        <v>1500</v>
      </c>
      <c r="H1004" s="148">
        <v>0.52200000000000002</v>
      </c>
      <c r="I1004" s="148" t="s">
        <v>192</v>
      </c>
      <c r="J1004" s="148" t="s">
        <v>75</v>
      </c>
    </row>
    <row r="1005" spans="1:10" x14ac:dyDescent="0.35">
      <c r="A1005" s="148">
        <v>1.95166666666666</v>
      </c>
      <c r="B1005" s="148">
        <v>37</v>
      </c>
      <c r="C1005" s="148" t="s">
        <v>125</v>
      </c>
      <c r="D1005" s="148">
        <v>834</v>
      </c>
      <c r="E1005" s="148" t="s">
        <v>201</v>
      </c>
      <c r="F1005" s="148">
        <v>3.4790000000000001</v>
      </c>
      <c r="G1005" s="148">
        <v>1500</v>
      </c>
      <c r="H1005" s="148">
        <v>0.52200000000000002</v>
      </c>
      <c r="I1005" s="148" t="s">
        <v>192</v>
      </c>
      <c r="J1005" s="148" t="s">
        <v>75</v>
      </c>
    </row>
    <row r="1006" spans="1:10" x14ac:dyDescent="0.35">
      <c r="A1006" s="148">
        <v>2.0016666666666598</v>
      </c>
      <c r="B1006" s="148">
        <v>37</v>
      </c>
      <c r="C1006" s="148" t="s">
        <v>125</v>
      </c>
      <c r="D1006" s="148">
        <v>555</v>
      </c>
      <c r="E1006" s="148" t="s">
        <v>201</v>
      </c>
      <c r="F1006" s="148">
        <v>3.4790000000000001</v>
      </c>
      <c r="G1006" s="148">
        <v>1500</v>
      </c>
      <c r="H1006" s="148">
        <v>0.52200000000000002</v>
      </c>
      <c r="I1006" s="148" t="s">
        <v>192</v>
      </c>
      <c r="J1006" s="148" t="s">
        <v>75</v>
      </c>
    </row>
    <row r="1007" spans="1:10" x14ac:dyDescent="0.35">
      <c r="A1007" s="148">
        <v>2.0516666666666601</v>
      </c>
      <c r="B1007" s="148">
        <v>37</v>
      </c>
      <c r="C1007" s="148" t="s">
        <v>125</v>
      </c>
      <c r="D1007" s="148">
        <v>682</v>
      </c>
      <c r="E1007" s="148" t="s">
        <v>201</v>
      </c>
      <c r="F1007" s="148">
        <v>3.4790000000000001</v>
      </c>
      <c r="G1007" s="148">
        <v>1500</v>
      </c>
      <c r="H1007" s="148">
        <v>0.52200000000000002</v>
      </c>
      <c r="I1007" s="148" t="s">
        <v>192</v>
      </c>
      <c r="J1007" s="148" t="s">
        <v>75</v>
      </c>
    </row>
    <row r="1008" spans="1:10" x14ac:dyDescent="0.35">
      <c r="A1008" s="148">
        <v>2.1016666666666599</v>
      </c>
      <c r="B1008" s="148">
        <v>37</v>
      </c>
      <c r="C1008" s="148" t="s">
        <v>125</v>
      </c>
      <c r="D1008" s="148">
        <v>279</v>
      </c>
      <c r="E1008" s="148" t="s">
        <v>201</v>
      </c>
      <c r="F1008" s="148">
        <v>3.4790000000000001</v>
      </c>
      <c r="G1008" s="148">
        <v>1500</v>
      </c>
      <c r="H1008" s="148">
        <v>0.52200000000000002</v>
      </c>
      <c r="I1008" s="148" t="s">
        <v>192</v>
      </c>
      <c r="J1008" s="148" t="s">
        <v>75</v>
      </c>
    </row>
    <row r="1009" spans="1:10" x14ac:dyDescent="0.35">
      <c r="A1009" s="148">
        <v>2.1516666666666602</v>
      </c>
      <c r="B1009" s="148">
        <v>37</v>
      </c>
      <c r="C1009" s="148" t="s">
        <v>125</v>
      </c>
      <c r="D1009" s="148">
        <v>663</v>
      </c>
      <c r="E1009" s="148" t="s">
        <v>201</v>
      </c>
      <c r="F1009" s="148">
        <v>3.4790000000000001</v>
      </c>
      <c r="G1009" s="148">
        <v>1500</v>
      </c>
      <c r="H1009" s="148">
        <v>0.52200000000000002</v>
      </c>
      <c r="I1009" s="148" t="s">
        <v>192</v>
      </c>
      <c r="J1009" s="148" t="s">
        <v>75</v>
      </c>
    </row>
    <row r="1010" spans="1:10" x14ac:dyDescent="0.35">
      <c r="A1010" s="148">
        <v>2.20166666666666</v>
      </c>
      <c r="B1010" s="148">
        <v>37</v>
      </c>
      <c r="C1010" s="148" t="s">
        <v>125</v>
      </c>
      <c r="D1010" s="148">
        <v>632</v>
      </c>
      <c r="E1010" s="148" t="s">
        <v>201</v>
      </c>
      <c r="F1010" s="148">
        <v>3.4790000000000001</v>
      </c>
      <c r="G1010" s="148">
        <v>1500</v>
      </c>
      <c r="H1010" s="148">
        <v>0.52200000000000002</v>
      </c>
      <c r="I1010" s="148" t="s">
        <v>192</v>
      </c>
      <c r="J1010" s="148" t="s">
        <v>75</v>
      </c>
    </row>
    <row r="1011" spans="1:10" x14ac:dyDescent="0.35">
      <c r="A1011" s="148">
        <v>2.2516666666666598</v>
      </c>
      <c r="B1011" s="148">
        <v>37</v>
      </c>
      <c r="C1011" s="148" t="s">
        <v>125</v>
      </c>
      <c r="D1011" s="148">
        <v>496</v>
      </c>
      <c r="E1011" s="148" t="s">
        <v>201</v>
      </c>
      <c r="F1011" s="148">
        <v>3.4790000000000001</v>
      </c>
      <c r="G1011" s="148">
        <v>1500</v>
      </c>
      <c r="H1011" s="148">
        <v>0.52200000000000002</v>
      </c>
      <c r="I1011" s="148" t="s">
        <v>192</v>
      </c>
      <c r="J1011" s="148" t="s">
        <v>75</v>
      </c>
    </row>
    <row r="1012" spans="1:10" x14ac:dyDescent="0.35">
      <c r="A1012" s="148">
        <v>2.3016666666666601</v>
      </c>
      <c r="B1012" s="148">
        <v>37</v>
      </c>
      <c r="C1012" s="148" t="s">
        <v>125</v>
      </c>
      <c r="D1012" s="148">
        <v>584</v>
      </c>
      <c r="E1012" s="148" t="s">
        <v>201</v>
      </c>
      <c r="F1012" s="148">
        <v>3.4790000000000001</v>
      </c>
      <c r="G1012" s="148">
        <v>1500</v>
      </c>
      <c r="H1012" s="148">
        <v>0.52200000000000002</v>
      </c>
      <c r="I1012" s="148" t="s">
        <v>192</v>
      </c>
      <c r="J1012" s="148" t="s">
        <v>75</v>
      </c>
    </row>
    <row r="1013" spans="1:10" x14ac:dyDescent="0.35">
      <c r="A1013" s="148">
        <v>2.3516666666666599</v>
      </c>
      <c r="B1013" s="148">
        <v>37</v>
      </c>
      <c r="C1013" s="148" t="s">
        <v>125</v>
      </c>
      <c r="D1013" s="148">
        <v>780</v>
      </c>
      <c r="E1013" s="148" t="s">
        <v>201</v>
      </c>
      <c r="F1013" s="148">
        <v>3.4790000000000001</v>
      </c>
      <c r="G1013" s="148">
        <v>1500</v>
      </c>
      <c r="H1013" s="148">
        <v>0.52200000000000002</v>
      </c>
      <c r="I1013" s="148" t="s">
        <v>192</v>
      </c>
      <c r="J1013" s="148" t="s">
        <v>75</v>
      </c>
    </row>
    <row r="1014" spans="1:10" x14ac:dyDescent="0.35">
      <c r="A1014" s="148">
        <v>2.4016666666666602</v>
      </c>
      <c r="B1014" s="148">
        <v>37.1</v>
      </c>
      <c r="C1014" s="148" t="s">
        <v>125</v>
      </c>
      <c r="D1014" s="148">
        <v>490</v>
      </c>
      <c r="E1014" s="148" t="s">
        <v>201</v>
      </c>
      <c r="F1014" s="148">
        <v>3.4790000000000001</v>
      </c>
      <c r="G1014" s="148">
        <v>1500</v>
      </c>
      <c r="H1014" s="148">
        <v>0.52200000000000002</v>
      </c>
      <c r="I1014" s="148" t="s">
        <v>192</v>
      </c>
      <c r="J1014" s="148" t="s">
        <v>75</v>
      </c>
    </row>
    <row r="1015" spans="1:10" x14ac:dyDescent="0.35">
      <c r="A1015" s="148">
        <v>2.45166666666666</v>
      </c>
      <c r="B1015" s="148">
        <v>37</v>
      </c>
      <c r="C1015" s="148" t="s">
        <v>125</v>
      </c>
      <c r="D1015" s="148">
        <v>578</v>
      </c>
      <c r="E1015" s="148" t="s">
        <v>201</v>
      </c>
      <c r="F1015" s="148">
        <v>3.4790000000000001</v>
      </c>
      <c r="G1015" s="148">
        <v>1500</v>
      </c>
      <c r="H1015" s="148">
        <v>0.52200000000000002</v>
      </c>
      <c r="I1015" s="148" t="s">
        <v>192</v>
      </c>
      <c r="J1015" s="148" t="s">
        <v>75</v>
      </c>
    </row>
    <row r="1016" spans="1:10" x14ac:dyDescent="0.35">
      <c r="A1016" s="148">
        <v>2.5016666666666598</v>
      </c>
      <c r="B1016" s="148">
        <v>37</v>
      </c>
      <c r="C1016" s="148" t="s">
        <v>125</v>
      </c>
      <c r="D1016" s="148">
        <v>788</v>
      </c>
      <c r="E1016" s="148" t="s">
        <v>201</v>
      </c>
      <c r="F1016" s="148">
        <v>3.4790000000000001</v>
      </c>
      <c r="G1016" s="148">
        <v>1500</v>
      </c>
      <c r="H1016" s="148">
        <v>0.52200000000000002</v>
      </c>
      <c r="I1016" s="148" t="s">
        <v>192</v>
      </c>
      <c r="J1016" s="148" t="s">
        <v>75</v>
      </c>
    </row>
    <row r="1017" spans="1:10" x14ac:dyDescent="0.35">
      <c r="A1017" s="148">
        <v>2.5516666666666601</v>
      </c>
      <c r="B1017" s="148">
        <v>37</v>
      </c>
      <c r="C1017" s="148" t="s">
        <v>125</v>
      </c>
      <c r="D1017" s="148">
        <v>656</v>
      </c>
      <c r="E1017" s="148" t="s">
        <v>201</v>
      </c>
      <c r="F1017" s="148">
        <v>3.4790000000000001</v>
      </c>
      <c r="G1017" s="148">
        <v>1500</v>
      </c>
      <c r="H1017" s="148">
        <v>0.52200000000000002</v>
      </c>
      <c r="I1017" s="148" t="s">
        <v>192</v>
      </c>
      <c r="J1017" s="148" t="s">
        <v>75</v>
      </c>
    </row>
    <row r="1018" spans="1:10" x14ac:dyDescent="0.35">
      <c r="A1018" s="148">
        <v>2.6016666666666599</v>
      </c>
      <c r="B1018" s="148">
        <v>37</v>
      </c>
      <c r="C1018" s="148" t="s">
        <v>125</v>
      </c>
      <c r="D1018" s="148">
        <v>611</v>
      </c>
      <c r="E1018" s="148" t="s">
        <v>201</v>
      </c>
      <c r="F1018" s="148">
        <v>3.4790000000000001</v>
      </c>
      <c r="G1018" s="148">
        <v>1500</v>
      </c>
      <c r="H1018" s="148">
        <v>0.52200000000000002</v>
      </c>
      <c r="I1018" s="148" t="s">
        <v>192</v>
      </c>
      <c r="J1018" s="148" t="s">
        <v>75</v>
      </c>
    </row>
    <row r="1019" spans="1:10" x14ac:dyDescent="0.35">
      <c r="A1019" s="148">
        <v>2.6516666666666602</v>
      </c>
      <c r="B1019" s="148">
        <v>37</v>
      </c>
      <c r="C1019" s="148" t="s">
        <v>125</v>
      </c>
      <c r="D1019" s="148">
        <v>692</v>
      </c>
      <c r="E1019" s="148" t="s">
        <v>201</v>
      </c>
      <c r="F1019" s="148">
        <v>3.4790000000000001</v>
      </c>
      <c r="G1019" s="148">
        <v>1500</v>
      </c>
      <c r="H1019" s="148">
        <v>0.52200000000000002</v>
      </c>
      <c r="I1019" s="148" t="s">
        <v>192</v>
      </c>
      <c r="J1019" s="148" t="s">
        <v>75</v>
      </c>
    </row>
    <row r="1020" spans="1:10" x14ac:dyDescent="0.35">
      <c r="A1020" s="148">
        <v>2.70166666666666</v>
      </c>
      <c r="B1020" s="148">
        <v>37</v>
      </c>
      <c r="C1020" s="148" t="s">
        <v>125</v>
      </c>
      <c r="D1020" s="148">
        <v>604</v>
      </c>
      <c r="E1020" s="148" t="s">
        <v>201</v>
      </c>
      <c r="F1020" s="148">
        <v>3.4790000000000001</v>
      </c>
      <c r="G1020" s="148">
        <v>1500</v>
      </c>
      <c r="H1020" s="148">
        <v>0.52200000000000002</v>
      </c>
      <c r="I1020" s="148" t="s">
        <v>192</v>
      </c>
      <c r="J1020" s="148" t="s">
        <v>75</v>
      </c>
    </row>
    <row r="1021" spans="1:10" x14ac:dyDescent="0.35">
      <c r="A1021" s="148">
        <v>2.7516666666666598</v>
      </c>
      <c r="B1021" s="148">
        <v>37</v>
      </c>
      <c r="C1021" s="148" t="s">
        <v>125</v>
      </c>
      <c r="D1021" s="148">
        <v>737</v>
      </c>
      <c r="E1021" s="148" t="s">
        <v>201</v>
      </c>
      <c r="F1021" s="148">
        <v>3.4790000000000001</v>
      </c>
      <c r="G1021" s="148">
        <v>1500</v>
      </c>
      <c r="H1021" s="148">
        <v>0.52200000000000002</v>
      </c>
      <c r="I1021" s="148" t="s">
        <v>192</v>
      </c>
      <c r="J1021" s="148" t="s">
        <v>75</v>
      </c>
    </row>
    <row r="1022" spans="1:10" x14ac:dyDescent="0.35">
      <c r="A1022" s="148">
        <v>2.8016666666666601</v>
      </c>
      <c r="B1022" s="148">
        <v>37</v>
      </c>
      <c r="C1022" s="148" t="s">
        <v>125</v>
      </c>
      <c r="D1022" s="148">
        <v>736</v>
      </c>
      <c r="E1022" s="148" t="s">
        <v>201</v>
      </c>
      <c r="F1022" s="148">
        <v>3.4790000000000001</v>
      </c>
      <c r="G1022" s="148">
        <v>1500</v>
      </c>
      <c r="H1022" s="148">
        <v>0.52200000000000002</v>
      </c>
      <c r="I1022" s="148" t="s">
        <v>192</v>
      </c>
      <c r="J1022" s="148" t="s">
        <v>75</v>
      </c>
    </row>
    <row r="1023" spans="1:10" x14ac:dyDescent="0.35">
      <c r="A1023" s="148">
        <v>2.8516666666666599</v>
      </c>
      <c r="B1023" s="148">
        <v>37.1</v>
      </c>
      <c r="C1023" s="148" t="s">
        <v>125</v>
      </c>
      <c r="D1023" s="148">
        <v>430</v>
      </c>
      <c r="E1023" s="148" t="s">
        <v>201</v>
      </c>
      <c r="F1023" s="148">
        <v>3.4790000000000001</v>
      </c>
      <c r="G1023" s="148">
        <v>1500</v>
      </c>
      <c r="H1023" s="148">
        <v>0.52200000000000002</v>
      </c>
      <c r="I1023" s="148" t="s">
        <v>192</v>
      </c>
      <c r="J1023" s="148" t="s">
        <v>75</v>
      </c>
    </row>
    <row r="1024" spans="1:10" x14ac:dyDescent="0.35">
      <c r="A1024" s="148">
        <v>2.9016666666666602</v>
      </c>
      <c r="B1024" s="148">
        <v>37</v>
      </c>
      <c r="C1024" s="148" t="s">
        <v>125</v>
      </c>
      <c r="D1024" s="148">
        <v>722</v>
      </c>
      <c r="E1024" s="148" t="s">
        <v>201</v>
      </c>
      <c r="F1024" s="148">
        <v>3.4790000000000001</v>
      </c>
      <c r="G1024" s="148">
        <v>1500</v>
      </c>
      <c r="H1024" s="148">
        <v>0.52200000000000002</v>
      </c>
      <c r="I1024" s="148" t="s">
        <v>192</v>
      </c>
      <c r="J1024" s="148" t="s">
        <v>75</v>
      </c>
    </row>
    <row r="1025" spans="1:10" x14ac:dyDescent="0.35">
      <c r="A1025" s="148">
        <v>2.95166666666666</v>
      </c>
      <c r="B1025" s="148">
        <v>37</v>
      </c>
      <c r="C1025" s="148" t="s">
        <v>125</v>
      </c>
      <c r="D1025" s="148">
        <v>694</v>
      </c>
      <c r="E1025" s="148" t="s">
        <v>201</v>
      </c>
      <c r="F1025" s="148">
        <v>3.4790000000000001</v>
      </c>
      <c r="G1025" s="148">
        <v>1500</v>
      </c>
      <c r="H1025" s="148">
        <v>0.52200000000000002</v>
      </c>
      <c r="I1025" s="148" t="s">
        <v>192</v>
      </c>
      <c r="J1025" s="148" t="s">
        <v>75</v>
      </c>
    </row>
    <row r="1026" spans="1:10" x14ac:dyDescent="0.35">
      <c r="A1026" s="148">
        <v>3.0016666666666598</v>
      </c>
      <c r="B1026" s="148">
        <v>37</v>
      </c>
      <c r="C1026" s="148" t="s">
        <v>125</v>
      </c>
      <c r="D1026" s="148">
        <v>694</v>
      </c>
      <c r="E1026" s="148" t="s">
        <v>201</v>
      </c>
      <c r="F1026" s="148">
        <v>3.4790000000000001</v>
      </c>
      <c r="G1026" s="148">
        <v>1500</v>
      </c>
      <c r="H1026" s="148">
        <v>0.52200000000000002</v>
      </c>
      <c r="I1026" s="148" t="s">
        <v>192</v>
      </c>
      <c r="J1026" s="148" t="s">
        <v>75</v>
      </c>
    </row>
    <row r="1027" spans="1:10" x14ac:dyDescent="0.35">
      <c r="A1027" s="148">
        <v>3.0516666666666601</v>
      </c>
      <c r="B1027" s="148">
        <v>37</v>
      </c>
      <c r="C1027" s="148" t="s">
        <v>125</v>
      </c>
      <c r="D1027" s="148">
        <v>785</v>
      </c>
      <c r="E1027" s="148" t="s">
        <v>201</v>
      </c>
      <c r="F1027" s="148">
        <v>3.4790000000000001</v>
      </c>
      <c r="G1027" s="148">
        <v>1500</v>
      </c>
      <c r="H1027" s="148">
        <v>0.52200000000000002</v>
      </c>
      <c r="I1027" s="148" t="s">
        <v>192</v>
      </c>
      <c r="J1027" s="148" t="s">
        <v>75</v>
      </c>
    </row>
    <row r="1028" spans="1:10" x14ac:dyDescent="0.35">
      <c r="A1028" s="148">
        <v>3.1016666666666599</v>
      </c>
      <c r="B1028" s="148">
        <v>37</v>
      </c>
      <c r="C1028" s="148" t="s">
        <v>125</v>
      </c>
      <c r="D1028" s="148">
        <v>604</v>
      </c>
      <c r="E1028" s="148" t="s">
        <v>201</v>
      </c>
      <c r="F1028" s="148">
        <v>3.4790000000000001</v>
      </c>
      <c r="G1028" s="148">
        <v>1500</v>
      </c>
      <c r="H1028" s="148">
        <v>0.52200000000000002</v>
      </c>
      <c r="I1028" s="148" t="s">
        <v>192</v>
      </c>
      <c r="J1028" s="148" t="s">
        <v>75</v>
      </c>
    </row>
    <row r="1029" spans="1:10" x14ac:dyDescent="0.35">
      <c r="A1029" s="148">
        <v>3.1516666666666602</v>
      </c>
      <c r="B1029" s="148">
        <v>37</v>
      </c>
      <c r="C1029" s="148" t="s">
        <v>125</v>
      </c>
      <c r="D1029" s="148">
        <v>844</v>
      </c>
      <c r="E1029" s="148" t="s">
        <v>201</v>
      </c>
      <c r="F1029" s="148">
        <v>3.4790000000000001</v>
      </c>
      <c r="G1029" s="148">
        <v>1500</v>
      </c>
      <c r="H1029" s="148">
        <v>0.52200000000000002</v>
      </c>
      <c r="I1029" s="148" t="s">
        <v>192</v>
      </c>
      <c r="J1029" s="148" t="s">
        <v>75</v>
      </c>
    </row>
    <row r="1030" spans="1:10" x14ac:dyDescent="0.35">
      <c r="A1030" s="148">
        <v>3.20166666666666</v>
      </c>
      <c r="B1030" s="148">
        <v>37</v>
      </c>
      <c r="C1030" s="148" t="s">
        <v>125</v>
      </c>
      <c r="D1030" s="148">
        <v>763</v>
      </c>
      <c r="E1030" s="148" t="s">
        <v>201</v>
      </c>
      <c r="F1030" s="148">
        <v>3.4790000000000001</v>
      </c>
      <c r="G1030" s="148">
        <v>1500</v>
      </c>
      <c r="H1030" s="148">
        <v>0.52200000000000002</v>
      </c>
      <c r="I1030" s="148" t="s">
        <v>192</v>
      </c>
      <c r="J1030" s="148" t="s">
        <v>75</v>
      </c>
    </row>
    <row r="1031" spans="1:10" x14ac:dyDescent="0.35">
      <c r="A1031" s="148">
        <v>3.2516666666666598</v>
      </c>
      <c r="B1031" s="148">
        <v>37</v>
      </c>
      <c r="C1031" s="148" t="s">
        <v>125</v>
      </c>
      <c r="D1031" s="148">
        <v>613</v>
      </c>
      <c r="E1031" s="148" t="s">
        <v>201</v>
      </c>
      <c r="F1031" s="148">
        <v>3.4790000000000001</v>
      </c>
      <c r="G1031" s="148">
        <v>1500</v>
      </c>
      <c r="H1031" s="148">
        <v>0.52200000000000002</v>
      </c>
      <c r="I1031" s="148" t="s">
        <v>192</v>
      </c>
      <c r="J1031" s="148" t="s">
        <v>75</v>
      </c>
    </row>
    <row r="1032" spans="1:10" x14ac:dyDescent="0.35">
      <c r="A1032" s="148">
        <v>3.3016666666666601</v>
      </c>
      <c r="B1032" s="148">
        <v>37</v>
      </c>
      <c r="C1032" s="148" t="s">
        <v>125</v>
      </c>
      <c r="D1032" s="148">
        <v>643</v>
      </c>
      <c r="E1032" s="148" t="s">
        <v>201</v>
      </c>
      <c r="F1032" s="148">
        <v>3.4790000000000001</v>
      </c>
      <c r="G1032" s="148">
        <v>1500</v>
      </c>
      <c r="H1032" s="148">
        <v>0.52200000000000002</v>
      </c>
      <c r="I1032" s="148" t="s">
        <v>192</v>
      </c>
      <c r="J1032" s="148" t="s">
        <v>75</v>
      </c>
    </row>
    <row r="1033" spans="1:10" x14ac:dyDescent="0.35">
      <c r="A1033" s="148">
        <v>3.3516666666666599</v>
      </c>
      <c r="B1033" s="148">
        <v>37</v>
      </c>
      <c r="C1033" s="148" t="s">
        <v>125</v>
      </c>
      <c r="D1033" s="148">
        <v>782</v>
      </c>
      <c r="E1033" s="148" t="s">
        <v>201</v>
      </c>
      <c r="F1033" s="148">
        <v>3.4790000000000001</v>
      </c>
      <c r="G1033" s="148">
        <v>1500</v>
      </c>
      <c r="H1033" s="148">
        <v>0.52200000000000002</v>
      </c>
      <c r="I1033" s="148" t="s">
        <v>192</v>
      </c>
      <c r="J1033" s="148" t="s">
        <v>75</v>
      </c>
    </row>
    <row r="1034" spans="1:10" x14ac:dyDescent="0.35">
      <c r="A1034" s="148">
        <v>3.4016666666666602</v>
      </c>
      <c r="B1034" s="148">
        <v>37</v>
      </c>
      <c r="C1034" s="148" t="s">
        <v>125</v>
      </c>
      <c r="D1034" s="148">
        <v>699</v>
      </c>
      <c r="E1034" s="148" t="s">
        <v>201</v>
      </c>
      <c r="F1034" s="148">
        <v>3.4790000000000001</v>
      </c>
      <c r="G1034" s="148">
        <v>1500</v>
      </c>
      <c r="H1034" s="148">
        <v>0.52200000000000002</v>
      </c>
      <c r="I1034" s="148" t="s">
        <v>192</v>
      </c>
      <c r="J1034" s="148" t="s">
        <v>75</v>
      </c>
    </row>
    <row r="1035" spans="1:10" x14ac:dyDescent="0.35">
      <c r="A1035" s="148">
        <v>3.45166666666666</v>
      </c>
      <c r="B1035" s="148">
        <v>37</v>
      </c>
      <c r="C1035" s="148" t="s">
        <v>125</v>
      </c>
      <c r="D1035" s="148">
        <v>817</v>
      </c>
      <c r="E1035" s="148" t="s">
        <v>201</v>
      </c>
      <c r="F1035" s="148">
        <v>3.4790000000000001</v>
      </c>
      <c r="G1035" s="148">
        <v>1500</v>
      </c>
      <c r="H1035" s="148">
        <v>0.52200000000000002</v>
      </c>
      <c r="I1035" s="148" t="s">
        <v>192</v>
      </c>
      <c r="J1035" s="148" t="s">
        <v>75</v>
      </c>
    </row>
    <row r="1036" spans="1:10" x14ac:dyDescent="0.35">
      <c r="A1036" s="148">
        <v>3.5016666666666598</v>
      </c>
      <c r="B1036" s="148">
        <v>37</v>
      </c>
      <c r="C1036" s="148" t="s">
        <v>125</v>
      </c>
      <c r="D1036" s="148">
        <v>1017</v>
      </c>
      <c r="E1036" s="148" t="s">
        <v>201</v>
      </c>
      <c r="F1036" s="148">
        <v>3.4790000000000001</v>
      </c>
      <c r="G1036" s="148">
        <v>1500</v>
      </c>
      <c r="H1036" s="148">
        <v>0.52200000000000002</v>
      </c>
      <c r="I1036" s="148" t="s">
        <v>192</v>
      </c>
      <c r="J1036" s="148" t="s">
        <v>75</v>
      </c>
    </row>
    <row r="1037" spans="1:10" x14ac:dyDescent="0.35">
      <c r="A1037" s="148">
        <v>3.5516666666666601</v>
      </c>
      <c r="B1037" s="148">
        <v>37</v>
      </c>
      <c r="C1037" s="148" t="s">
        <v>125</v>
      </c>
      <c r="D1037" s="148">
        <v>808</v>
      </c>
      <c r="E1037" s="148" t="s">
        <v>201</v>
      </c>
      <c r="F1037" s="148">
        <v>3.4790000000000001</v>
      </c>
      <c r="G1037" s="148">
        <v>1500</v>
      </c>
      <c r="H1037" s="148">
        <v>0.52200000000000002</v>
      </c>
      <c r="I1037" s="148" t="s">
        <v>192</v>
      </c>
      <c r="J1037" s="148" t="s">
        <v>75</v>
      </c>
    </row>
    <row r="1038" spans="1:10" x14ac:dyDescent="0.35">
      <c r="A1038" s="148">
        <v>3.6016666666666599</v>
      </c>
      <c r="B1038" s="148">
        <v>37</v>
      </c>
      <c r="C1038" s="148" t="s">
        <v>125</v>
      </c>
      <c r="D1038" s="148">
        <v>898</v>
      </c>
      <c r="E1038" s="148" t="s">
        <v>201</v>
      </c>
      <c r="F1038" s="148">
        <v>3.4790000000000001</v>
      </c>
      <c r="G1038" s="148">
        <v>1500</v>
      </c>
      <c r="H1038" s="148">
        <v>0.52200000000000002</v>
      </c>
      <c r="I1038" s="148" t="s">
        <v>192</v>
      </c>
      <c r="J1038" s="148" t="s">
        <v>75</v>
      </c>
    </row>
    <row r="1039" spans="1:10" x14ac:dyDescent="0.35">
      <c r="A1039" s="148">
        <v>3.6516666666666602</v>
      </c>
      <c r="B1039" s="148">
        <v>37.1</v>
      </c>
      <c r="C1039" s="148" t="s">
        <v>125</v>
      </c>
      <c r="D1039" s="148">
        <v>675</v>
      </c>
      <c r="E1039" s="148" t="s">
        <v>201</v>
      </c>
      <c r="F1039" s="148">
        <v>3.4790000000000001</v>
      </c>
      <c r="G1039" s="148">
        <v>1500</v>
      </c>
      <c r="H1039" s="148">
        <v>0.52200000000000002</v>
      </c>
      <c r="I1039" s="148" t="s">
        <v>192</v>
      </c>
      <c r="J1039" s="148" t="s">
        <v>75</v>
      </c>
    </row>
    <row r="1040" spans="1:10" x14ac:dyDescent="0.35">
      <c r="A1040" s="148">
        <v>3.70166666666666</v>
      </c>
      <c r="B1040" s="148">
        <v>37</v>
      </c>
      <c r="C1040" s="148" t="s">
        <v>125</v>
      </c>
      <c r="D1040" s="148">
        <v>552</v>
      </c>
      <c r="E1040" s="148" t="s">
        <v>201</v>
      </c>
      <c r="F1040" s="148">
        <v>3.4790000000000001</v>
      </c>
      <c r="G1040" s="148">
        <v>1500</v>
      </c>
      <c r="H1040" s="148">
        <v>0.52200000000000002</v>
      </c>
      <c r="I1040" s="148" t="s">
        <v>192</v>
      </c>
      <c r="J1040" s="148" t="s">
        <v>75</v>
      </c>
    </row>
    <row r="1041" spans="1:10" x14ac:dyDescent="0.35">
      <c r="A1041" s="148">
        <v>3.7516666666666598</v>
      </c>
      <c r="B1041" s="148">
        <v>37</v>
      </c>
      <c r="C1041" s="148" t="s">
        <v>125</v>
      </c>
      <c r="D1041" s="148">
        <v>517</v>
      </c>
      <c r="E1041" s="148" t="s">
        <v>201</v>
      </c>
      <c r="F1041" s="148">
        <v>3.4790000000000001</v>
      </c>
      <c r="G1041" s="148">
        <v>1500</v>
      </c>
      <c r="H1041" s="148">
        <v>0.52200000000000002</v>
      </c>
      <c r="I1041" s="148" t="s">
        <v>192</v>
      </c>
      <c r="J1041" s="148" t="s">
        <v>75</v>
      </c>
    </row>
    <row r="1042" spans="1:10" x14ac:dyDescent="0.35">
      <c r="A1042" s="148">
        <v>3.8016666666666601</v>
      </c>
      <c r="B1042" s="148">
        <v>37</v>
      </c>
      <c r="C1042" s="148" t="s">
        <v>125</v>
      </c>
      <c r="D1042" s="148">
        <v>828</v>
      </c>
      <c r="E1042" s="148" t="s">
        <v>201</v>
      </c>
      <c r="F1042" s="148">
        <v>3.4790000000000001</v>
      </c>
      <c r="G1042" s="148">
        <v>1500</v>
      </c>
      <c r="H1042" s="148">
        <v>0.52200000000000002</v>
      </c>
      <c r="I1042" s="148" t="s">
        <v>192</v>
      </c>
      <c r="J1042" s="148" t="s">
        <v>75</v>
      </c>
    </row>
    <row r="1043" spans="1:10" x14ac:dyDescent="0.35">
      <c r="A1043" s="148">
        <v>3.8516666666666599</v>
      </c>
      <c r="B1043" s="148">
        <v>37</v>
      </c>
      <c r="C1043" s="148" t="s">
        <v>125</v>
      </c>
      <c r="D1043" s="148">
        <v>799</v>
      </c>
      <c r="E1043" s="148" t="s">
        <v>201</v>
      </c>
      <c r="F1043" s="148">
        <v>3.4790000000000001</v>
      </c>
      <c r="G1043" s="148">
        <v>1500</v>
      </c>
      <c r="H1043" s="148">
        <v>0.52200000000000002</v>
      </c>
      <c r="I1043" s="148" t="s">
        <v>192</v>
      </c>
      <c r="J1043" s="148" t="s">
        <v>75</v>
      </c>
    </row>
    <row r="1044" spans="1:10" x14ac:dyDescent="0.35">
      <c r="A1044" s="148">
        <v>3.9016666666666602</v>
      </c>
      <c r="B1044" s="148">
        <v>37</v>
      </c>
      <c r="C1044" s="148" t="s">
        <v>125</v>
      </c>
      <c r="D1044" s="148">
        <v>857</v>
      </c>
      <c r="E1044" s="148" t="s">
        <v>201</v>
      </c>
      <c r="F1044" s="148">
        <v>3.4790000000000001</v>
      </c>
      <c r="G1044" s="148">
        <v>1500</v>
      </c>
      <c r="H1044" s="148">
        <v>0.52200000000000002</v>
      </c>
      <c r="I1044" s="148" t="s">
        <v>192</v>
      </c>
      <c r="J1044" s="148" t="s">
        <v>75</v>
      </c>
    </row>
    <row r="1045" spans="1:10" x14ac:dyDescent="0.35">
      <c r="A1045" s="148">
        <v>3.95166666666666</v>
      </c>
      <c r="B1045" s="148">
        <v>37</v>
      </c>
      <c r="C1045" s="148" t="s">
        <v>125</v>
      </c>
      <c r="D1045" s="148">
        <v>928</v>
      </c>
      <c r="E1045" s="148" t="s">
        <v>201</v>
      </c>
      <c r="F1045" s="148">
        <v>3.4790000000000001</v>
      </c>
      <c r="G1045" s="148">
        <v>1500</v>
      </c>
      <c r="H1045" s="148">
        <v>0.52200000000000002</v>
      </c>
      <c r="I1045" s="148" t="s">
        <v>192</v>
      </c>
      <c r="J1045" s="148" t="s">
        <v>75</v>
      </c>
    </row>
    <row r="1046" spans="1:10" x14ac:dyDescent="0.35">
      <c r="A1046" s="148">
        <v>4.0016666666666598</v>
      </c>
      <c r="B1046" s="148">
        <v>37</v>
      </c>
      <c r="C1046" s="148" t="s">
        <v>125</v>
      </c>
      <c r="D1046" s="148">
        <v>893</v>
      </c>
      <c r="E1046" s="148" t="s">
        <v>201</v>
      </c>
      <c r="F1046" s="148">
        <v>3.4790000000000001</v>
      </c>
      <c r="G1046" s="148">
        <v>1500</v>
      </c>
      <c r="H1046" s="148">
        <v>0.52200000000000002</v>
      </c>
      <c r="I1046" s="148" t="s">
        <v>192</v>
      </c>
      <c r="J1046" s="148" t="s">
        <v>75</v>
      </c>
    </row>
    <row r="1047" spans="1:10" x14ac:dyDescent="0.35">
      <c r="A1047" s="148">
        <v>4.0516666666666596</v>
      </c>
      <c r="B1047" s="148">
        <v>37</v>
      </c>
      <c r="C1047" s="148" t="s">
        <v>125</v>
      </c>
      <c r="D1047" s="148">
        <v>775</v>
      </c>
      <c r="E1047" s="148" t="s">
        <v>201</v>
      </c>
      <c r="F1047" s="148">
        <v>3.4790000000000001</v>
      </c>
      <c r="G1047" s="148">
        <v>1500</v>
      </c>
      <c r="H1047" s="148">
        <v>0.52200000000000002</v>
      </c>
      <c r="I1047" s="148" t="s">
        <v>192</v>
      </c>
      <c r="J1047" s="148" t="s">
        <v>75</v>
      </c>
    </row>
    <row r="1048" spans="1:10" x14ac:dyDescent="0.35">
      <c r="A1048" s="148">
        <v>4.1016666666666604</v>
      </c>
      <c r="B1048" s="148">
        <v>37</v>
      </c>
      <c r="C1048" s="148" t="s">
        <v>125</v>
      </c>
      <c r="D1048" s="148">
        <v>1064</v>
      </c>
      <c r="E1048" s="148" t="s">
        <v>201</v>
      </c>
      <c r="F1048" s="148">
        <v>3.4790000000000001</v>
      </c>
      <c r="G1048" s="148">
        <v>1500</v>
      </c>
      <c r="H1048" s="148">
        <v>0.52200000000000002</v>
      </c>
      <c r="I1048" s="148" t="s">
        <v>192</v>
      </c>
      <c r="J1048" s="148" t="s">
        <v>75</v>
      </c>
    </row>
    <row r="1049" spans="1:10" x14ac:dyDescent="0.35">
      <c r="A1049" s="148">
        <v>4.1516666666666602</v>
      </c>
      <c r="B1049" s="148">
        <v>37</v>
      </c>
      <c r="C1049" s="148" t="s">
        <v>125</v>
      </c>
      <c r="D1049" s="148">
        <v>669</v>
      </c>
      <c r="E1049" s="148" t="s">
        <v>201</v>
      </c>
      <c r="F1049" s="148">
        <v>3.4790000000000001</v>
      </c>
      <c r="G1049" s="148">
        <v>1500</v>
      </c>
      <c r="H1049" s="148">
        <v>0.52200000000000002</v>
      </c>
      <c r="I1049" s="148" t="s">
        <v>192</v>
      </c>
      <c r="J1049" s="148" t="s">
        <v>75</v>
      </c>
    </row>
    <row r="1050" spans="1:10" x14ac:dyDescent="0.35">
      <c r="A1050" s="148">
        <v>4.20166666666666</v>
      </c>
      <c r="B1050" s="148">
        <v>37</v>
      </c>
      <c r="C1050" s="148" t="s">
        <v>125</v>
      </c>
      <c r="D1050" s="148">
        <v>962</v>
      </c>
      <c r="E1050" s="148" t="s">
        <v>201</v>
      </c>
      <c r="F1050" s="148">
        <v>3.4790000000000001</v>
      </c>
      <c r="G1050" s="148">
        <v>1500</v>
      </c>
      <c r="H1050" s="148">
        <v>0.52200000000000002</v>
      </c>
      <c r="I1050" s="148" t="s">
        <v>192</v>
      </c>
      <c r="J1050" s="148" t="s">
        <v>75</v>
      </c>
    </row>
    <row r="1051" spans="1:10" x14ac:dyDescent="0.35">
      <c r="A1051" s="148">
        <v>4.2516666666666598</v>
      </c>
      <c r="B1051" s="148">
        <v>37</v>
      </c>
      <c r="C1051" s="148" t="s">
        <v>125</v>
      </c>
      <c r="D1051" s="148">
        <v>922</v>
      </c>
      <c r="E1051" s="148" t="s">
        <v>201</v>
      </c>
      <c r="F1051" s="148">
        <v>3.4790000000000001</v>
      </c>
      <c r="G1051" s="148">
        <v>1500</v>
      </c>
      <c r="H1051" s="148">
        <v>0.52200000000000002</v>
      </c>
      <c r="I1051" s="148" t="s">
        <v>192</v>
      </c>
      <c r="J1051" s="148" t="s">
        <v>75</v>
      </c>
    </row>
    <row r="1052" spans="1:10" x14ac:dyDescent="0.35">
      <c r="A1052" s="148">
        <v>4.3016666666666596</v>
      </c>
      <c r="B1052" s="148">
        <v>37</v>
      </c>
      <c r="C1052" s="148" t="s">
        <v>125</v>
      </c>
      <c r="D1052" s="148">
        <v>1028</v>
      </c>
      <c r="E1052" s="148" t="s">
        <v>201</v>
      </c>
      <c r="F1052" s="148">
        <v>3.4790000000000001</v>
      </c>
      <c r="G1052" s="148">
        <v>1500</v>
      </c>
      <c r="H1052" s="148">
        <v>0.52200000000000002</v>
      </c>
      <c r="I1052" s="148" t="s">
        <v>192</v>
      </c>
      <c r="J1052" s="148" t="s">
        <v>75</v>
      </c>
    </row>
    <row r="1053" spans="1:10" x14ac:dyDescent="0.35">
      <c r="A1053" s="148">
        <v>4.3516666666666604</v>
      </c>
      <c r="B1053" s="148">
        <v>37</v>
      </c>
      <c r="C1053" s="148" t="s">
        <v>125</v>
      </c>
      <c r="D1053" s="148">
        <v>839</v>
      </c>
      <c r="E1053" s="148" t="s">
        <v>201</v>
      </c>
      <c r="F1053" s="148">
        <v>3.4790000000000001</v>
      </c>
      <c r="G1053" s="148">
        <v>1500</v>
      </c>
      <c r="H1053" s="148">
        <v>0.52200000000000002</v>
      </c>
      <c r="I1053" s="148" t="s">
        <v>192</v>
      </c>
      <c r="J1053" s="148" t="s">
        <v>75</v>
      </c>
    </row>
    <row r="1054" spans="1:10" x14ac:dyDescent="0.35">
      <c r="A1054" s="148">
        <v>4.4016666666666602</v>
      </c>
      <c r="B1054" s="148">
        <v>37</v>
      </c>
      <c r="C1054" s="148" t="s">
        <v>125</v>
      </c>
      <c r="D1054" s="148">
        <v>1276</v>
      </c>
      <c r="E1054" s="148" t="s">
        <v>201</v>
      </c>
      <c r="F1054" s="148">
        <v>3.4790000000000001</v>
      </c>
      <c r="G1054" s="148">
        <v>1500</v>
      </c>
      <c r="H1054" s="148">
        <v>0.52200000000000002</v>
      </c>
      <c r="I1054" s="148" t="s">
        <v>192</v>
      </c>
      <c r="J1054" s="148" t="s">
        <v>75</v>
      </c>
    </row>
    <row r="1055" spans="1:10" x14ac:dyDescent="0.35">
      <c r="A1055" s="148">
        <v>4.45166666666666</v>
      </c>
      <c r="B1055" s="148">
        <v>37</v>
      </c>
      <c r="C1055" s="148" t="s">
        <v>125</v>
      </c>
      <c r="D1055" s="148">
        <v>771</v>
      </c>
      <c r="E1055" s="148" t="s">
        <v>201</v>
      </c>
      <c r="F1055" s="148">
        <v>3.4790000000000001</v>
      </c>
      <c r="G1055" s="148">
        <v>1500</v>
      </c>
      <c r="H1055" s="148">
        <v>0.52200000000000002</v>
      </c>
      <c r="I1055" s="148" t="s">
        <v>192</v>
      </c>
      <c r="J1055" s="148" t="s">
        <v>75</v>
      </c>
    </row>
    <row r="1056" spans="1:10" x14ac:dyDescent="0.35">
      <c r="A1056" s="148">
        <v>4.5016666666666598</v>
      </c>
      <c r="B1056" s="148">
        <v>37</v>
      </c>
      <c r="C1056" s="148" t="s">
        <v>125</v>
      </c>
      <c r="D1056" s="148">
        <v>978</v>
      </c>
      <c r="E1056" s="148" t="s">
        <v>201</v>
      </c>
      <c r="F1056" s="148">
        <v>3.4790000000000001</v>
      </c>
      <c r="G1056" s="148">
        <v>1500</v>
      </c>
      <c r="H1056" s="148">
        <v>0.52200000000000002</v>
      </c>
      <c r="I1056" s="148" t="s">
        <v>192</v>
      </c>
      <c r="J1056" s="148" t="s">
        <v>75</v>
      </c>
    </row>
    <row r="1057" spans="1:10" x14ac:dyDescent="0.35">
      <c r="A1057" s="148">
        <v>4.5516666666666596</v>
      </c>
      <c r="B1057" s="148">
        <v>37</v>
      </c>
      <c r="C1057" s="148" t="s">
        <v>125</v>
      </c>
      <c r="D1057" s="148">
        <v>914</v>
      </c>
      <c r="E1057" s="148" t="s">
        <v>201</v>
      </c>
      <c r="F1057" s="148">
        <v>3.4790000000000001</v>
      </c>
      <c r="G1057" s="148">
        <v>1500</v>
      </c>
      <c r="H1057" s="148">
        <v>0.52200000000000002</v>
      </c>
      <c r="I1057" s="148" t="s">
        <v>192</v>
      </c>
      <c r="J1057" s="148" t="s">
        <v>75</v>
      </c>
    </row>
    <row r="1058" spans="1:10" x14ac:dyDescent="0.35">
      <c r="A1058" s="148">
        <v>4.6016666666666604</v>
      </c>
      <c r="B1058" s="148">
        <v>37</v>
      </c>
      <c r="C1058" s="148" t="s">
        <v>125</v>
      </c>
      <c r="D1058" s="148">
        <v>1293</v>
      </c>
      <c r="E1058" s="148" t="s">
        <v>201</v>
      </c>
      <c r="F1058" s="148">
        <v>3.4790000000000001</v>
      </c>
      <c r="G1058" s="148">
        <v>1500</v>
      </c>
      <c r="H1058" s="148">
        <v>0.52200000000000002</v>
      </c>
      <c r="I1058" s="148" t="s">
        <v>192</v>
      </c>
      <c r="J1058" s="148" t="s">
        <v>75</v>
      </c>
    </row>
    <row r="1059" spans="1:10" x14ac:dyDescent="0.35">
      <c r="A1059" s="148">
        <v>4.6516666666666602</v>
      </c>
      <c r="B1059" s="148">
        <v>37</v>
      </c>
      <c r="C1059" s="148" t="s">
        <v>125</v>
      </c>
      <c r="D1059" s="148">
        <v>1077</v>
      </c>
      <c r="E1059" s="148" t="s">
        <v>201</v>
      </c>
      <c r="F1059" s="148">
        <v>3.4790000000000001</v>
      </c>
      <c r="G1059" s="148">
        <v>1500</v>
      </c>
      <c r="H1059" s="148">
        <v>0.52200000000000002</v>
      </c>
      <c r="I1059" s="148" t="s">
        <v>192</v>
      </c>
      <c r="J1059" s="148" t="s">
        <v>75</v>
      </c>
    </row>
    <row r="1060" spans="1:10" x14ac:dyDescent="0.35">
      <c r="A1060" s="148">
        <v>4.70166666666666</v>
      </c>
      <c r="B1060" s="148">
        <v>37</v>
      </c>
      <c r="C1060" s="148" t="s">
        <v>125</v>
      </c>
      <c r="D1060" s="148">
        <v>1287</v>
      </c>
      <c r="E1060" s="148" t="s">
        <v>201</v>
      </c>
      <c r="F1060" s="148">
        <v>3.4790000000000001</v>
      </c>
      <c r="G1060" s="148">
        <v>1500</v>
      </c>
      <c r="H1060" s="148">
        <v>0.52200000000000002</v>
      </c>
      <c r="I1060" s="148" t="s">
        <v>192</v>
      </c>
      <c r="J1060" s="148" t="s">
        <v>75</v>
      </c>
    </row>
    <row r="1061" spans="1:10" x14ac:dyDescent="0.35">
      <c r="A1061" s="148">
        <v>4.7516666666666598</v>
      </c>
      <c r="B1061" s="148">
        <v>37</v>
      </c>
      <c r="C1061" s="148" t="s">
        <v>125</v>
      </c>
      <c r="D1061" s="148">
        <v>1418</v>
      </c>
      <c r="E1061" s="148" t="s">
        <v>201</v>
      </c>
      <c r="F1061" s="148">
        <v>3.4790000000000001</v>
      </c>
      <c r="G1061" s="148">
        <v>1500</v>
      </c>
      <c r="H1061" s="148">
        <v>0.52200000000000002</v>
      </c>
      <c r="I1061" s="148" t="s">
        <v>192</v>
      </c>
      <c r="J1061" s="148" t="s">
        <v>75</v>
      </c>
    </row>
    <row r="1062" spans="1:10" x14ac:dyDescent="0.35">
      <c r="A1062" s="148">
        <v>4.8016666666666596</v>
      </c>
      <c r="B1062" s="148">
        <v>37</v>
      </c>
      <c r="C1062" s="148" t="s">
        <v>125</v>
      </c>
      <c r="D1062" s="148">
        <v>1807</v>
      </c>
      <c r="E1062" s="148" t="s">
        <v>201</v>
      </c>
      <c r="F1062" s="148">
        <v>3.4790000000000001</v>
      </c>
      <c r="G1062" s="148">
        <v>1500</v>
      </c>
      <c r="H1062" s="148">
        <v>0.52200000000000002</v>
      </c>
      <c r="I1062" s="148" t="s">
        <v>192</v>
      </c>
      <c r="J1062" s="148" t="s">
        <v>75</v>
      </c>
    </row>
    <row r="1063" spans="1:10" x14ac:dyDescent="0.35">
      <c r="A1063" s="148">
        <v>4.8516666666666604</v>
      </c>
      <c r="B1063" s="148">
        <v>37</v>
      </c>
      <c r="C1063" s="148" t="s">
        <v>125</v>
      </c>
      <c r="D1063" s="148">
        <v>1499</v>
      </c>
      <c r="E1063" s="148" t="s">
        <v>201</v>
      </c>
      <c r="F1063" s="148">
        <v>3.4790000000000001</v>
      </c>
      <c r="G1063" s="148">
        <v>1500</v>
      </c>
      <c r="H1063" s="148">
        <v>0.52200000000000002</v>
      </c>
      <c r="I1063" s="148" t="s">
        <v>192</v>
      </c>
      <c r="J1063" s="148" t="s">
        <v>75</v>
      </c>
    </row>
    <row r="1064" spans="1:10" x14ac:dyDescent="0.35">
      <c r="A1064" s="148">
        <v>4.9016666666666602</v>
      </c>
      <c r="B1064" s="148">
        <v>37</v>
      </c>
      <c r="C1064" s="148" t="s">
        <v>125</v>
      </c>
      <c r="D1064" s="148">
        <v>1344</v>
      </c>
      <c r="E1064" s="148" t="s">
        <v>201</v>
      </c>
      <c r="F1064" s="148">
        <v>3.4790000000000001</v>
      </c>
      <c r="G1064" s="148">
        <v>1500</v>
      </c>
      <c r="H1064" s="148">
        <v>0.52200000000000002</v>
      </c>
      <c r="I1064" s="148" t="s">
        <v>192</v>
      </c>
      <c r="J1064" s="148" t="s">
        <v>75</v>
      </c>
    </row>
    <row r="1065" spans="1:10" x14ac:dyDescent="0.35">
      <c r="A1065" s="148">
        <v>4.95166666666666</v>
      </c>
      <c r="B1065" s="148">
        <v>37</v>
      </c>
      <c r="C1065" s="148" t="s">
        <v>125</v>
      </c>
      <c r="D1065" s="148">
        <v>1512</v>
      </c>
      <c r="E1065" s="148" t="s">
        <v>201</v>
      </c>
      <c r="F1065" s="148">
        <v>3.4790000000000001</v>
      </c>
      <c r="G1065" s="148">
        <v>1500</v>
      </c>
      <c r="H1065" s="148">
        <v>0.52200000000000002</v>
      </c>
      <c r="I1065" s="148" t="s">
        <v>192</v>
      </c>
      <c r="J1065" s="148" t="s">
        <v>75</v>
      </c>
    </row>
    <row r="1066" spans="1:10" x14ac:dyDescent="0.35">
      <c r="A1066" s="148">
        <v>5.0016666666666598</v>
      </c>
      <c r="B1066" s="148">
        <v>37</v>
      </c>
      <c r="C1066" s="148" t="s">
        <v>125</v>
      </c>
      <c r="D1066" s="148">
        <v>1009</v>
      </c>
      <c r="E1066" s="148" t="s">
        <v>201</v>
      </c>
      <c r="F1066" s="148">
        <v>3.4790000000000001</v>
      </c>
      <c r="G1066" s="148">
        <v>1500</v>
      </c>
      <c r="H1066" s="148">
        <v>0.52200000000000002</v>
      </c>
      <c r="I1066" s="148" t="s">
        <v>192</v>
      </c>
      <c r="J1066" s="148" t="s">
        <v>75</v>
      </c>
    </row>
    <row r="1067" spans="1:10" x14ac:dyDescent="0.35">
      <c r="A1067" s="148">
        <v>5.0516666666666596</v>
      </c>
      <c r="B1067" s="148">
        <v>37</v>
      </c>
      <c r="C1067" s="148" t="s">
        <v>125</v>
      </c>
      <c r="D1067" s="148">
        <v>1623</v>
      </c>
      <c r="E1067" s="148" t="s">
        <v>201</v>
      </c>
      <c r="F1067" s="148">
        <v>3.4790000000000001</v>
      </c>
      <c r="G1067" s="148">
        <v>1500</v>
      </c>
      <c r="H1067" s="148">
        <v>0.52200000000000002</v>
      </c>
      <c r="I1067" s="148" t="s">
        <v>192</v>
      </c>
      <c r="J1067" s="148" t="s">
        <v>75</v>
      </c>
    </row>
    <row r="1068" spans="1:10" x14ac:dyDescent="0.35">
      <c r="A1068" s="148">
        <v>5.1016666666666604</v>
      </c>
      <c r="B1068" s="148">
        <v>37</v>
      </c>
      <c r="C1068" s="148" t="s">
        <v>125</v>
      </c>
      <c r="D1068" s="148">
        <v>1585</v>
      </c>
      <c r="E1068" s="148" t="s">
        <v>201</v>
      </c>
      <c r="F1068" s="148">
        <v>3.4790000000000001</v>
      </c>
      <c r="G1068" s="148">
        <v>1500</v>
      </c>
      <c r="H1068" s="148">
        <v>0.52200000000000002</v>
      </c>
      <c r="I1068" s="148" t="s">
        <v>192</v>
      </c>
      <c r="J1068" s="148" t="s">
        <v>75</v>
      </c>
    </row>
    <row r="1069" spans="1:10" x14ac:dyDescent="0.35">
      <c r="A1069" s="148">
        <v>5.1516666666666602</v>
      </c>
      <c r="B1069" s="148">
        <v>37</v>
      </c>
      <c r="C1069" s="148" t="s">
        <v>125</v>
      </c>
      <c r="D1069" s="148">
        <v>1569</v>
      </c>
      <c r="E1069" s="148" t="s">
        <v>201</v>
      </c>
      <c r="F1069" s="148">
        <v>3.4790000000000001</v>
      </c>
      <c r="G1069" s="148">
        <v>1500</v>
      </c>
      <c r="H1069" s="148">
        <v>0.52200000000000002</v>
      </c>
      <c r="I1069" s="148" t="s">
        <v>192</v>
      </c>
      <c r="J1069" s="148" t="s">
        <v>75</v>
      </c>
    </row>
    <row r="1070" spans="1:10" x14ac:dyDescent="0.35">
      <c r="A1070" s="148">
        <v>5.20166666666666</v>
      </c>
      <c r="B1070" s="148">
        <v>37</v>
      </c>
      <c r="C1070" s="148" t="s">
        <v>125</v>
      </c>
      <c r="D1070" s="148">
        <v>1838</v>
      </c>
      <c r="E1070" s="148" t="s">
        <v>201</v>
      </c>
      <c r="F1070" s="148">
        <v>3.4790000000000001</v>
      </c>
      <c r="G1070" s="148">
        <v>1500</v>
      </c>
      <c r="H1070" s="148">
        <v>0.52200000000000002</v>
      </c>
      <c r="I1070" s="148" t="s">
        <v>192</v>
      </c>
      <c r="J1070" s="148" t="s">
        <v>75</v>
      </c>
    </row>
    <row r="1071" spans="1:10" x14ac:dyDescent="0.35">
      <c r="A1071" s="148">
        <v>5.2516666666666598</v>
      </c>
      <c r="B1071" s="148">
        <v>37</v>
      </c>
      <c r="C1071" s="148" t="s">
        <v>125</v>
      </c>
      <c r="D1071" s="148">
        <v>2134</v>
      </c>
      <c r="E1071" s="148" t="s">
        <v>201</v>
      </c>
      <c r="F1071" s="148">
        <v>3.4790000000000001</v>
      </c>
      <c r="G1071" s="148">
        <v>1500</v>
      </c>
      <c r="H1071" s="148">
        <v>0.52200000000000002</v>
      </c>
      <c r="I1071" s="148" t="s">
        <v>192</v>
      </c>
      <c r="J1071" s="148" t="s">
        <v>75</v>
      </c>
    </row>
    <row r="1072" spans="1:10" x14ac:dyDescent="0.35">
      <c r="A1072" s="148">
        <v>5.3016666666666596</v>
      </c>
      <c r="B1072" s="148">
        <v>37</v>
      </c>
      <c r="C1072" s="148" t="s">
        <v>125</v>
      </c>
      <c r="D1072" s="148">
        <v>1598</v>
      </c>
      <c r="E1072" s="148" t="s">
        <v>201</v>
      </c>
      <c r="F1072" s="148">
        <v>3.4790000000000001</v>
      </c>
      <c r="G1072" s="148">
        <v>1500</v>
      </c>
      <c r="H1072" s="148">
        <v>0.52200000000000002</v>
      </c>
      <c r="I1072" s="148" t="s">
        <v>192</v>
      </c>
      <c r="J1072" s="148" t="s">
        <v>75</v>
      </c>
    </row>
    <row r="1073" spans="1:10" x14ac:dyDescent="0.35">
      <c r="A1073" s="148">
        <v>5.3516666666666604</v>
      </c>
      <c r="B1073" s="148">
        <v>37</v>
      </c>
      <c r="C1073" s="148" t="s">
        <v>125</v>
      </c>
      <c r="D1073" s="148">
        <v>1912</v>
      </c>
      <c r="E1073" s="148" t="s">
        <v>201</v>
      </c>
      <c r="F1073" s="148">
        <v>3.4790000000000001</v>
      </c>
      <c r="G1073" s="148">
        <v>1500</v>
      </c>
      <c r="H1073" s="148">
        <v>0.52200000000000002</v>
      </c>
      <c r="I1073" s="148" t="s">
        <v>192</v>
      </c>
      <c r="J1073" s="148" t="s">
        <v>75</v>
      </c>
    </row>
    <row r="1074" spans="1:10" x14ac:dyDescent="0.35">
      <c r="A1074" s="148">
        <v>5.4016666666666602</v>
      </c>
      <c r="B1074" s="148">
        <v>37</v>
      </c>
      <c r="C1074" s="148" t="s">
        <v>125</v>
      </c>
      <c r="D1074" s="148">
        <v>1940</v>
      </c>
      <c r="E1074" s="148" t="s">
        <v>201</v>
      </c>
      <c r="F1074" s="148">
        <v>3.4790000000000001</v>
      </c>
      <c r="G1074" s="148">
        <v>1500</v>
      </c>
      <c r="H1074" s="148">
        <v>0.52200000000000002</v>
      </c>
      <c r="I1074" s="148" t="s">
        <v>192</v>
      </c>
      <c r="J1074" s="148" t="s">
        <v>75</v>
      </c>
    </row>
    <row r="1075" spans="1:10" x14ac:dyDescent="0.35">
      <c r="A1075" s="148">
        <v>5.45166666666666</v>
      </c>
      <c r="B1075" s="148">
        <v>37</v>
      </c>
      <c r="C1075" s="148" t="s">
        <v>125</v>
      </c>
      <c r="D1075" s="148">
        <v>1659</v>
      </c>
      <c r="E1075" s="148" t="s">
        <v>201</v>
      </c>
      <c r="F1075" s="148">
        <v>3.4790000000000001</v>
      </c>
      <c r="G1075" s="148">
        <v>1500</v>
      </c>
      <c r="H1075" s="148">
        <v>0.52200000000000002</v>
      </c>
      <c r="I1075" s="148" t="s">
        <v>192</v>
      </c>
      <c r="J1075" s="148" t="s">
        <v>75</v>
      </c>
    </row>
    <row r="1076" spans="1:10" x14ac:dyDescent="0.35">
      <c r="A1076" s="148">
        <v>5.5016666666666598</v>
      </c>
      <c r="B1076" s="148">
        <v>37</v>
      </c>
      <c r="C1076" s="148" t="s">
        <v>125</v>
      </c>
      <c r="D1076" s="148">
        <v>2218</v>
      </c>
      <c r="E1076" s="148" t="s">
        <v>201</v>
      </c>
      <c r="F1076" s="148">
        <v>3.4790000000000001</v>
      </c>
      <c r="G1076" s="148">
        <v>1500</v>
      </c>
      <c r="H1076" s="148">
        <v>0.52200000000000002</v>
      </c>
      <c r="I1076" s="148" t="s">
        <v>192</v>
      </c>
      <c r="J1076" s="148" t="s">
        <v>75</v>
      </c>
    </row>
    <row r="1077" spans="1:10" x14ac:dyDescent="0.35">
      <c r="A1077" s="148">
        <v>5.5516666666666596</v>
      </c>
      <c r="B1077" s="148">
        <v>37</v>
      </c>
      <c r="C1077" s="148" t="s">
        <v>125</v>
      </c>
      <c r="D1077" s="148">
        <v>1608</v>
      </c>
      <c r="E1077" s="148" t="s">
        <v>201</v>
      </c>
      <c r="F1077" s="148">
        <v>3.4790000000000001</v>
      </c>
      <c r="G1077" s="148">
        <v>1500</v>
      </c>
      <c r="H1077" s="148">
        <v>0.52200000000000002</v>
      </c>
      <c r="I1077" s="148" t="s">
        <v>192</v>
      </c>
      <c r="J1077" s="148" t="s">
        <v>75</v>
      </c>
    </row>
    <row r="1078" spans="1:10" x14ac:dyDescent="0.35">
      <c r="A1078" s="148">
        <v>5.6016666666666604</v>
      </c>
      <c r="B1078" s="148">
        <v>37.1</v>
      </c>
      <c r="C1078" s="148" t="s">
        <v>125</v>
      </c>
      <c r="D1078" s="148">
        <v>2048</v>
      </c>
      <c r="E1078" s="148" t="s">
        <v>201</v>
      </c>
      <c r="F1078" s="148">
        <v>3.4790000000000001</v>
      </c>
      <c r="G1078" s="148">
        <v>1500</v>
      </c>
      <c r="H1078" s="148">
        <v>0.52200000000000002</v>
      </c>
      <c r="I1078" s="148" t="s">
        <v>192</v>
      </c>
      <c r="J1078" s="148" t="s">
        <v>75</v>
      </c>
    </row>
    <row r="1079" spans="1:10" x14ac:dyDescent="0.35">
      <c r="A1079" s="148">
        <v>5.6516666666666602</v>
      </c>
      <c r="B1079" s="148">
        <v>37</v>
      </c>
      <c r="C1079" s="148" t="s">
        <v>125</v>
      </c>
      <c r="D1079" s="148">
        <v>1653</v>
      </c>
      <c r="E1079" s="148" t="s">
        <v>201</v>
      </c>
      <c r="F1079" s="148">
        <v>3.4790000000000001</v>
      </c>
      <c r="G1079" s="148">
        <v>1500</v>
      </c>
      <c r="H1079" s="148">
        <v>0.52200000000000002</v>
      </c>
      <c r="I1079" s="148" t="s">
        <v>192</v>
      </c>
      <c r="J1079" s="148" t="s">
        <v>75</v>
      </c>
    </row>
    <row r="1080" spans="1:10" x14ac:dyDescent="0.35">
      <c r="A1080" s="148">
        <v>5.70166666666666</v>
      </c>
      <c r="B1080" s="148">
        <v>37</v>
      </c>
      <c r="C1080" s="148" t="s">
        <v>125</v>
      </c>
      <c r="D1080" s="148">
        <v>1898</v>
      </c>
      <c r="E1080" s="148" t="s">
        <v>201</v>
      </c>
      <c r="F1080" s="148">
        <v>3.4790000000000001</v>
      </c>
      <c r="G1080" s="148">
        <v>1500</v>
      </c>
      <c r="H1080" s="148">
        <v>0.52200000000000002</v>
      </c>
      <c r="I1080" s="148" t="s">
        <v>192</v>
      </c>
      <c r="J1080" s="148" t="s">
        <v>75</v>
      </c>
    </row>
    <row r="1081" spans="1:10" x14ac:dyDescent="0.35">
      <c r="A1081" s="148">
        <v>5.7516666666666598</v>
      </c>
      <c r="B1081" s="148">
        <v>37.1</v>
      </c>
      <c r="C1081" s="148" t="s">
        <v>125</v>
      </c>
      <c r="D1081" s="148">
        <v>1986</v>
      </c>
      <c r="E1081" s="148" t="s">
        <v>201</v>
      </c>
      <c r="F1081" s="148">
        <v>3.4790000000000001</v>
      </c>
      <c r="G1081" s="148">
        <v>1500</v>
      </c>
      <c r="H1081" s="148">
        <v>0.52200000000000002</v>
      </c>
      <c r="I1081" s="148" t="s">
        <v>192</v>
      </c>
      <c r="J1081" s="148" t="s">
        <v>75</v>
      </c>
    </row>
    <row r="1082" spans="1:10" x14ac:dyDescent="0.35">
      <c r="A1082" s="148">
        <v>5.8016666666666596</v>
      </c>
      <c r="B1082" s="148">
        <v>37</v>
      </c>
      <c r="C1082" s="148" t="s">
        <v>125</v>
      </c>
      <c r="D1082" s="148">
        <v>2159</v>
      </c>
      <c r="E1082" s="148" t="s">
        <v>201</v>
      </c>
      <c r="F1082" s="148">
        <v>3.4790000000000001</v>
      </c>
      <c r="G1082" s="148">
        <v>1500</v>
      </c>
      <c r="H1082" s="148">
        <v>0.52200000000000002</v>
      </c>
      <c r="I1082" s="148" t="s">
        <v>192</v>
      </c>
      <c r="J1082" s="148" t="s">
        <v>75</v>
      </c>
    </row>
    <row r="1083" spans="1:10" x14ac:dyDescent="0.35">
      <c r="A1083" s="148">
        <v>5.8516666666666604</v>
      </c>
      <c r="B1083" s="148">
        <v>37</v>
      </c>
      <c r="C1083" s="148" t="s">
        <v>125</v>
      </c>
      <c r="D1083" s="148">
        <v>1812</v>
      </c>
      <c r="E1083" s="148" t="s">
        <v>201</v>
      </c>
      <c r="F1083" s="148">
        <v>3.4790000000000001</v>
      </c>
      <c r="G1083" s="148">
        <v>1500</v>
      </c>
      <c r="H1083" s="148">
        <v>0.52200000000000002</v>
      </c>
      <c r="I1083" s="148" t="s">
        <v>192</v>
      </c>
      <c r="J1083" s="148" t="s">
        <v>75</v>
      </c>
    </row>
    <row r="1084" spans="1:10" x14ac:dyDescent="0.35">
      <c r="A1084" s="148">
        <v>5.9016666666666602</v>
      </c>
      <c r="B1084" s="148">
        <v>37</v>
      </c>
      <c r="C1084" s="148" t="s">
        <v>125</v>
      </c>
      <c r="D1084" s="148">
        <v>2347</v>
      </c>
      <c r="E1084" s="148" t="s">
        <v>201</v>
      </c>
      <c r="F1084" s="148">
        <v>3.4790000000000001</v>
      </c>
      <c r="G1084" s="148">
        <v>1500</v>
      </c>
      <c r="H1084" s="148">
        <v>0.52200000000000002</v>
      </c>
      <c r="I1084" s="148" t="s">
        <v>192</v>
      </c>
      <c r="J1084" s="148" t="s">
        <v>75</v>
      </c>
    </row>
    <row r="1085" spans="1:10" x14ac:dyDescent="0.35">
      <c r="A1085" s="148">
        <v>5.95166666666666</v>
      </c>
      <c r="B1085" s="148">
        <v>37</v>
      </c>
      <c r="C1085" s="148" t="s">
        <v>125</v>
      </c>
      <c r="D1085" s="148">
        <v>1982</v>
      </c>
      <c r="E1085" s="148" t="s">
        <v>201</v>
      </c>
      <c r="F1085" s="148">
        <v>3.4790000000000001</v>
      </c>
      <c r="G1085" s="148">
        <v>1500</v>
      </c>
      <c r="H1085" s="148">
        <v>0.52200000000000002</v>
      </c>
      <c r="I1085" s="148" t="s">
        <v>192</v>
      </c>
      <c r="J1085" s="148" t="s">
        <v>75</v>
      </c>
    </row>
    <row r="1086" spans="1:10" x14ac:dyDescent="0.35">
      <c r="A1086" s="148">
        <v>6.0016666666666598</v>
      </c>
      <c r="B1086" s="148">
        <v>37</v>
      </c>
      <c r="C1086" s="148" t="s">
        <v>125</v>
      </c>
      <c r="D1086" s="148">
        <v>2460</v>
      </c>
      <c r="E1086" s="148" t="s">
        <v>201</v>
      </c>
      <c r="F1086" s="148">
        <v>3.4790000000000001</v>
      </c>
      <c r="G1086" s="148">
        <v>1500</v>
      </c>
      <c r="H1086" s="148">
        <v>0.52200000000000002</v>
      </c>
      <c r="I1086" s="148" t="s">
        <v>192</v>
      </c>
      <c r="J1086" s="148" t="s">
        <v>75</v>
      </c>
    </row>
    <row r="1087" spans="1:10" x14ac:dyDescent="0.35">
      <c r="A1087" s="148">
        <v>6.0516666666666596</v>
      </c>
      <c r="B1087" s="148">
        <v>37</v>
      </c>
      <c r="C1087" s="148" t="s">
        <v>125</v>
      </c>
      <c r="D1087" s="148">
        <v>2310</v>
      </c>
      <c r="E1087" s="148" t="s">
        <v>201</v>
      </c>
      <c r="F1087" s="148">
        <v>3.4790000000000001</v>
      </c>
      <c r="G1087" s="148">
        <v>1500</v>
      </c>
      <c r="H1087" s="148">
        <v>0.52200000000000002</v>
      </c>
      <c r="I1087" s="148" t="s">
        <v>192</v>
      </c>
      <c r="J1087" s="148" t="s">
        <v>75</v>
      </c>
    </row>
    <row r="1088" spans="1:10" x14ac:dyDescent="0.35">
      <c r="A1088" s="148">
        <v>6.1016666666666604</v>
      </c>
      <c r="B1088" s="148">
        <v>37</v>
      </c>
      <c r="C1088" s="148" t="s">
        <v>125</v>
      </c>
      <c r="D1088" s="148">
        <v>2346</v>
      </c>
      <c r="E1088" s="148" t="s">
        <v>201</v>
      </c>
      <c r="F1088" s="148">
        <v>3.4790000000000001</v>
      </c>
      <c r="G1088" s="148">
        <v>1500</v>
      </c>
      <c r="H1088" s="148">
        <v>0.52200000000000002</v>
      </c>
      <c r="I1088" s="148" t="s">
        <v>192</v>
      </c>
      <c r="J1088" s="148" t="s">
        <v>75</v>
      </c>
    </row>
    <row r="1089" spans="1:10" x14ac:dyDescent="0.35">
      <c r="A1089" s="148">
        <v>6.1516666666666602</v>
      </c>
      <c r="B1089" s="148">
        <v>37</v>
      </c>
      <c r="C1089" s="148" t="s">
        <v>125</v>
      </c>
      <c r="D1089" s="148">
        <v>2070</v>
      </c>
      <c r="E1089" s="148" t="s">
        <v>201</v>
      </c>
      <c r="F1089" s="148">
        <v>3.4790000000000001</v>
      </c>
      <c r="G1089" s="148">
        <v>1500</v>
      </c>
      <c r="H1089" s="148">
        <v>0.52200000000000002</v>
      </c>
      <c r="I1089" s="148" t="s">
        <v>192</v>
      </c>
      <c r="J1089" s="148" t="s">
        <v>75</v>
      </c>
    </row>
    <row r="1090" spans="1:10" x14ac:dyDescent="0.35">
      <c r="A1090" s="148">
        <v>6.20166666666666</v>
      </c>
      <c r="B1090" s="148">
        <v>37</v>
      </c>
      <c r="C1090" s="148" t="s">
        <v>125</v>
      </c>
      <c r="D1090" s="148">
        <v>1720</v>
      </c>
      <c r="E1090" s="148" t="s">
        <v>201</v>
      </c>
      <c r="F1090" s="148">
        <v>3.4790000000000001</v>
      </c>
      <c r="G1090" s="148">
        <v>1500</v>
      </c>
      <c r="H1090" s="148">
        <v>0.52200000000000002</v>
      </c>
      <c r="I1090" s="148" t="s">
        <v>192</v>
      </c>
      <c r="J1090" s="148" t="s">
        <v>75</v>
      </c>
    </row>
    <row r="1091" spans="1:10" x14ac:dyDescent="0.35">
      <c r="A1091" s="148">
        <v>6.2516666666666598</v>
      </c>
      <c r="B1091" s="148">
        <v>37</v>
      </c>
      <c r="C1091" s="148" t="s">
        <v>125</v>
      </c>
      <c r="D1091" s="148">
        <v>2413</v>
      </c>
      <c r="E1091" s="148" t="s">
        <v>201</v>
      </c>
      <c r="F1091" s="148">
        <v>3.4790000000000001</v>
      </c>
      <c r="G1091" s="148">
        <v>1500</v>
      </c>
      <c r="H1091" s="148">
        <v>0.52200000000000002</v>
      </c>
      <c r="I1091" s="148" t="s">
        <v>192</v>
      </c>
      <c r="J1091" s="148" t="s">
        <v>75</v>
      </c>
    </row>
    <row r="1092" spans="1:10" x14ac:dyDescent="0.35">
      <c r="A1092" s="148">
        <v>6.3016666666666596</v>
      </c>
      <c r="B1092" s="148">
        <v>37</v>
      </c>
      <c r="C1092" s="148" t="s">
        <v>125</v>
      </c>
      <c r="D1092" s="148">
        <v>2325</v>
      </c>
      <c r="E1092" s="148" t="s">
        <v>201</v>
      </c>
      <c r="F1092" s="148">
        <v>3.4790000000000001</v>
      </c>
      <c r="G1092" s="148">
        <v>1500</v>
      </c>
      <c r="H1092" s="148">
        <v>0.52200000000000002</v>
      </c>
      <c r="I1092" s="148" t="s">
        <v>192</v>
      </c>
      <c r="J1092" s="148" t="s">
        <v>75</v>
      </c>
    </row>
    <row r="1093" spans="1:10" x14ac:dyDescent="0.35">
      <c r="A1093" s="148">
        <v>6.3516666666666604</v>
      </c>
      <c r="B1093" s="148">
        <v>37</v>
      </c>
      <c r="C1093" s="148" t="s">
        <v>125</v>
      </c>
      <c r="D1093" s="148">
        <v>2583</v>
      </c>
      <c r="E1093" s="148" t="s">
        <v>201</v>
      </c>
      <c r="F1093" s="148">
        <v>3.4790000000000001</v>
      </c>
      <c r="G1093" s="148">
        <v>1500</v>
      </c>
      <c r="H1093" s="148">
        <v>0.52200000000000002</v>
      </c>
      <c r="I1093" s="148" t="s">
        <v>192</v>
      </c>
      <c r="J1093" s="148" t="s">
        <v>75</v>
      </c>
    </row>
    <row r="1094" spans="1:10" x14ac:dyDescent="0.35">
      <c r="A1094" s="148">
        <v>6.4016666666666602</v>
      </c>
      <c r="B1094" s="148">
        <v>37</v>
      </c>
      <c r="C1094" s="148" t="s">
        <v>125</v>
      </c>
      <c r="D1094" s="148">
        <v>2388</v>
      </c>
      <c r="E1094" s="148" t="s">
        <v>201</v>
      </c>
      <c r="F1094" s="148">
        <v>3.4790000000000001</v>
      </c>
      <c r="G1094" s="148">
        <v>1500</v>
      </c>
      <c r="H1094" s="148">
        <v>0.52200000000000002</v>
      </c>
      <c r="I1094" s="148" t="s">
        <v>192</v>
      </c>
      <c r="J1094" s="148" t="s">
        <v>75</v>
      </c>
    </row>
    <row r="1095" spans="1:10" x14ac:dyDescent="0.35">
      <c r="A1095" s="148">
        <v>6.45166666666666</v>
      </c>
      <c r="B1095" s="148">
        <v>37.1</v>
      </c>
      <c r="C1095" s="148" t="s">
        <v>125</v>
      </c>
      <c r="D1095" s="148">
        <v>2101</v>
      </c>
      <c r="E1095" s="148" t="s">
        <v>201</v>
      </c>
      <c r="F1095" s="148">
        <v>3.4790000000000001</v>
      </c>
      <c r="G1095" s="148">
        <v>1500</v>
      </c>
      <c r="H1095" s="148">
        <v>0.52200000000000002</v>
      </c>
      <c r="I1095" s="148" t="s">
        <v>192</v>
      </c>
      <c r="J1095" s="148" t="s">
        <v>75</v>
      </c>
    </row>
    <row r="1096" spans="1:10" x14ac:dyDescent="0.35">
      <c r="A1096" s="148">
        <v>6.5016666666666598</v>
      </c>
      <c r="B1096" s="148">
        <v>37</v>
      </c>
      <c r="C1096" s="148" t="s">
        <v>125</v>
      </c>
      <c r="D1096" s="148">
        <v>2009</v>
      </c>
      <c r="E1096" s="148" t="s">
        <v>201</v>
      </c>
      <c r="F1096" s="148">
        <v>3.4790000000000001</v>
      </c>
      <c r="G1096" s="148">
        <v>1500</v>
      </c>
      <c r="H1096" s="148">
        <v>0.52200000000000002</v>
      </c>
      <c r="I1096" s="148" t="s">
        <v>192</v>
      </c>
      <c r="J1096" s="148" t="s">
        <v>75</v>
      </c>
    </row>
    <row r="1097" spans="1:10" x14ac:dyDescent="0.35">
      <c r="A1097" s="148">
        <v>6.5516666666666596</v>
      </c>
      <c r="B1097" s="148">
        <v>37</v>
      </c>
      <c r="C1097" s="148" t="s">
        <v>125</v>
      </c>
      <c r="D1097" s="148">
        <v>2488</v>
      </c>
      <c r="E1097" s="148" t="s">
        <v>201</v>
      </c>
      <c r="F1097" s="148">
        <v>3.4790000000000001</v>
      </c>
      <c r="G1097" s="148">
        <v>1500</v>
      </c>
      <c r="H1097" s="148">
        <v>0.52200000000000002</v>
      </c>
      <c r="I1097" s="148" t="s">
        <v>192</v>
      </c>
      <c r="J1097" s="148" t="s">
        <v>75</v>
      </c>
    </row>
    <row r="1098" spans="1:10" x14ac:dyDescent="0.35">
      <c r="A1098" s="148">
        <v>6.6016666666666604</v>
      </c>
      <c r="B1098" s="148">
        <v>37</v>
      </c>
      <c r="C1098" s="148" t="s">
        <v>125</v>
      </c>
      <c r="D1098" s="148">
        <v>2374</v>
      </c>
      <c r="E1098" s="148" t="s">
        <v>201</v>
      </c>
      <c r="F1098" s="148">
        <v>3.4790000000000001</v>
      </c>
      <c r="G1098" s="148">
        <v>1500</v>
      </c>
      <c r="H1098" s="148">
        <v>0.52200000000000002</v>
      </c>
      <c r="I1098" s="148" t="s">
        <v>192</v>
      </c>
      <c r="J1098" s="148" t="s">
        <v>75</v>
      </c>
    </row>
    <row r="1099" spans="1:10" x14ac:dyDescent="0.35">
      <c r="A1099" s="148">
        <v>6.6516666666666602</v>
      </c>
      <c r="B1099" s="148">
        <v>37</v>
      </c>
      <c r="C1099" s="148" t="s">
        <v>125</v>
      </c>
      <c r="D1099" s="148">
        <v>2355</v>
      </c>
      <c r="E1099" s="148" t="s">
        <v>201</v>
      </c>
      <c r="F1099" s="148">
        <v>3.4790000000000001</v>
      </c>
      <c r="G1099" s="148">
        <v>1500</v>
      </c>
      <c r="H1099" s="148">
        <v>0.52200000000000002</v>
      </c>
      <c r="I1099" s="148" t="s">
        <v>192</v>
      </c>
      <c r="J1099" s="148" t="s">
        <v>75</v>
      </c>
    </row>
    <row r="1100" spans="1:10" x14ac:dyDescent="0.35">
      <c r="A1100" s="148">
        <v>6.70166666666666</v>
      </c>
      <c r="B1100" s="148">
        <v>37</v>
      </c>
      <c r="C1100" s="148" t="s">
        <v>125</v>
      </c>
      <c r="D1100" s="148">
        <v>2590</v>
      </c>
      <c r="E1100" s="148" t="s">
        <v>201</v>
      </c>
      <c r="F1100" s="148">
        <v>3.4790000000000001</v>
      </c>
      <c r="G1100" s="148">
        <v>1500</v>
      </c>
      <c r="H1100" s="148">
        <v>0.52200000000000002</v>
      </c>
      <c r="I1100" s="148" t="s">
        <v>192</v>
      </c>
      <c r="J1100" s="148" t="s">
        <v>75</v>
      </c>
    </row>
    <row r="1101" spans="1:10" x14ac:dyDescent="0.35">
      <c r="A1101" s="148">
        <v>6.7516666666666598</v>
      </c>
      <c r="B1101" s="148">
        <v>37</v>
      </c>
      <c r="C1101" s="148" t="s">
        <v>125</v>
      </c>
      <c r="D1101" s="148">
        <v>2639</v>
      </c>
      <c r="E1101" s="148" t="s">
        <v>201</v>
      </c>
      <c r="F1101" s="148">
        <v>3.4790000000000001</v>
      </c>
      <c r="G1101" s="148">
        <v>1500</v>
      </c>
      <c r="H1101" s="148">
        <v>0.52200000000000002</v>
      </c>
      <c r="I1101" s="148" t="s">
        <v>192</v>
      </c>
      <c r="J1101" s="148" t="s">
        <v>75</v>
      </c>
    </row>
    <row r="1102" spans="1:10" x14ac:dyDescent="0.35">
      <c r="A1102" s="148">
        <v>6.8016666666666596</v>
      </c>
      <c r="B1102" s="148">
        <v>37</v>
      </c>
      <c r="C1102" s="148" t="s">
        <v>125</v>
      </c>
      <c r="D1102" s="148">
        <v>2392</v>
      </c>
      <c r="E1102" s="148" t="s">
        <v>201</v>
      </c>
      <c r="F1102" s="148">
        <v>3.4790000000000001</v>
      </c>
      <c r="G1102" s="148">
        <v>1500</v>
      </c>
      <c r="H1102" s="148">
        <v>0.52200000000000002</v>
      </c>
      <c r="I1102" s="148" t="s">
        <v>192</v>
      </c>
      <c r="J1102" s="148" t="s">
        <v>75</v>
      </c>
    </row>
    <row r="1103" spans="1:10" x14ac:dyDescent="0.35">
      <c r="A1103" s="148">
        <v>6.8516666666666604</v>
      </c>
      <c r="B1103" s="148">
        <v>37</v>
      </c>
      <c r="C1103" s="148" t="s">
        <v>125</v>
      </c>
      <c r="D1103" s="148">
        <v>2304</v>
      </c>
      <c r="E1103" s="148" t="s">
        <v>201</v>
      </c>
      <c r="F1103" s="148">
        <v>3.4790000000000001</v>
      </c>
      <c r="G1103" s="148">
        <v>1500</v>
      </c>
      <c r="H1103" s="148">
        <v>0.52200000000000002</v>
      </c>
      <c r="I1103" s="148" t="s">
        <v>192</v>
      </c>
      <c r="J1103" s="148" t="s">
        <v>75</v>
      </c>
    </row>
    <row r="1104" spans="1:10" x14ac:dyDescent="0.35">
      <c r="A1104" s="148">
        <v>6.9016666666666602</v>
      </c>
      <c r="B1104" s="148">
        <v>37</v>
      </c>
      <c r="C1104" s="148" t="s">
        <v>125</v>
      </c>
      <c r="D1104" s="148">
        <v>2323</v>
      </c>
      <c r="E1104" s="148" t="s">
        <v>201</v>
      </c>
      <c r="F1104" s="148">
        <v>3.4790000000000001</v>
      </c>
      <c r="G1104" s="148">
        <v>1500</v>
      </c>
      <c r="H1104" s="148">
        <v>0.52200000000000002</v>
      </c>
      <c r="I1104" s="148" t="s">
        <v>192</v>
      </c>
      <c r="J1104" s="148" t="s">
        <v>75</v>
      </c>
    </row>
    <row r="1105" spans="1:10" x14ac:dyDescent="0.35">
      <c r="A1105" s="148">
        <v>6.95166666666666</v>
      </c>
      <c r="B1105" s="148">
        <v>37</v>
      </c>
      <c r="C1105" s="148" t="s">
        <v>125</v>
      </c>
      <c r="D1105" s="148">
        <v>2336</v>
      </c>
      <c r="E1105" s="148" t="s">
        <v>201</v>
      </c>
      <c r="F1105" s="148">
        <v>3.4790000000000001</v>
      </c>
      <c r="G1105" s="148">
        <v>1500</v>
      </c>
      <c r="H1105" s="148">
        <v>0.52200000000000002</v>
      </c>
      <c r="I1105" s="148" t="s">
        <v>192</v>
      </c>
      <c r="J1105" s="148" t="s">
        <v>75</v>
      </c>
    </row>
    <row r="1106" spans="1:10" x14ac:dyDescent="0.35">
      <c r="A1106" s="148">
        <v>7.0016666666666598</v>
      </c>
      <c r="B1106" s="148">
        <v>37</v>
      </c>
      <c r="C1106" s="148" t="s">
        <v>125</v>
      </c>
      <c r="D1106" s="148">
        <v>2283</v>
      </c>
      <c r="E1106" s="148" t="s">
        <v>201</v>
      </c>
      <c r="F1106" s="148">
        <v>3.4790000000000001</v>
      </c>
      <c r="G1106" s="148">
        <v>1500</v>
      </c>
      <c r="H1106" s="148">
        <v>0.52200000000000002</v>
      </c>
      <c r="I1106" s="148" t="s">
        <v>192</v>
      </c>
      <c r="J1106" s="148" t="s">
        <v>75</v>
      </c>
    </row>
    <row r="1107" spans="1:10" x14ac:dyDescent="0.35">
      <c r="A1107" s="148">
        <v>7.0516666666666596</v>
      </c>
      <c r="B1107" s="148">
        <v>37</v>
      </c>
      <c r="C1107" s="148" t="s">
        <v>125</v>
      </c>
      <c r="D1107" s="148">
        <v>2571</v>
      </c>
      <c r="E1107" s="148" t="s">
        <v>201</v>
      </c>
      <c r="F1107" s="148">
        <v>3.4790000000000001</v>
      </c>
      <c r="G1107" s="148">
        <v>1500</v>
      </c>
      <c r="H1107" s="148">
        <v>0.52200000000000002</v>
      </c>
      <c r="I1107" s="148" t="s">
        <v>192</v>
      </c>
      <c r="J1107" s="148" t="s">
        <v>75</v>
      </c>
    </row>
    <row r="1108" spans="1:10" x14ac:dyDescent="0.35">
      <c r="A1108" s="148">
        <v>7.1016666666666604</v>
      </c>
      <c r="B1108" s="148">
        <v>37</v>
      </c>
      <c r="C1108" s="148" t="s">
        <v>125</v>
      </c>
      <c r="D1108" s="148">
        <v>2443</v>
      </c>
      <c r="E1108" s="148" t="s">
        <v>201</v>
      </c>
      <c r="F1108" s="148">
        <v>3.4790000000000001</v>
      </c>
      <c r="G1108" s="148">
        <v>1500</v>
      </c>
      <c r="H1108" s="148">
        <v>0.52200000000000002</v>
      </c>
      <c r="I1108" s="148" t="s">
        <v>192</v>
      </c>
      <c r="J1108" s="148" t="s">
        <v>75</v>
      </c>
    </row>
    <row r="1109" spans="1:10" x14ac:dyDescent="0.35">
      <c r="A1109" s="148">
        <v>7.1516666666666602</v>
      </c>
      <c r="B1109" s="148">
        <v>37</v>
      </c>
      <c r="C1109" s="148" t="s">
        <v>125</v>
      </c>
      <c r="D1109" s="148">
        <v>2350</v>
      </c>
      <c r="E1109" s="148" t="s">
        <v>201</v>
      </c>
      <c r="F1109" s="148">
        <v>3.4790000000000001</v>
      </c>
      <c r="G1109" s="148">
        <v>1500</v>
      </c>
      <c r="H1109" s="148">
        <v>0.52200000000000002</v>
      </c>
      <c r="I1109" s="148" t="s">
        <v>192</v>
      </c>
      <c r="J1109" s="148" t="s">
        <v>75</v>
      </c>
    </row>
    <row r="1110" spans="1:10" x14ac:dyDescent="0.35">
      <c r="A1110" s="148">
        <v>7.20166666666666</v>
      </c>
      <c r="B1110" s="148">
        <v>37</v>
      </c>
      <c r="C1110" s="148" t="s">
        <v>125</v>
      </c>
      <c r="D1110" s="148">
        <v>2408</v>
      </c>
      <c r="E1110" s="148" t="s">
        <v>201</v>
      </c>
      <c r="F1110" s="148">
        <v>3.4790000000000001</v>
      </c>
      <c r="G1110" s="148">
        <v>1500</v>
      </c>
      <c r="H1110" s="148">
        <v>0.52200000000000002</v>
      </c>
      <c r="I1110" s="148" t="s">
        <v>192</v>
      </c>
      <c r="J1110" s="148" t="s">
        <v>75</v>
      </c>
    </row>
    <row r="1111" spans="1:10" x14ac:dyDescent="0.35">
      <c r="A1111" s="148">
        <v>7.2516666666666598</v>
      </c>
      <c r="B1111" s="148">
        <v>37</v>
      </c>
      <c r="C1111" s="148" t="s">
        <v>125</v>
      </c>
      <c r="D1111" s="148">
        <v>2511</v>
      </c>
      <c r="E1111" s="148" t="s">
        <v>201</v>
      </c>
      <c r="F1111" s="148">
        <v>3.4790000000000001</v>
      </c>
      <c r="G1111" s="148">
        <v>1500</v>
      </c>
      <c r="H1111" s="148">
        <v>0.52200000000000002</v>
      </c>
      <c r="I1111" s="148" t="s">
        <v>192</v>
      </c>
      <c r="J1111" s="148" t="s">
        <v>75</v>
      </c>
    </row>
    <row r="1112" spans="1:10" x14ac:dyDescent="0.35">
      <c r="A1112" s="148">
        <v>7.3016666666666596</v>
      </c>
      <c r="B1112" s="148">
        <v>37</v>
      </c>
      <c r="C1112" s="148" t="s">
        <v>125</v>
      </c>
      <c r="D1112" s="148">
        <v>2565</v>
      </c>
      <c r="E1112" s="148" t="s">
        <v>201</v>
      </c>
      <c r="F1112" s="148">
        <v>3.4790000000000001</v>
      </c>
      <c r="G1112" s="148">
        <v>1500</v>
      </c>
      <c r="H1112" s="148">
        <v>0.52200000000000002</v>
      </c>
      <c r="I1112" s="148" t="s">
        <v>192</v>
      </c>
      <c r="J1112" s="148" t="s">
        <v>75</v>
      </c>
    </row>
    <row r="1113" spans="1:10" x14ac:dyDescent="0.35">
      <c r="A1113" s="148">
        <v>7.3516666666666604</v>
      </c>
      <c r="B1113" s="148">
        <v>37</v>
      </c>
      <c r="C1113" s="148" t="s">
        <v>125</v>
      </c>
      <c r="D1113" s="148">
        <v>2711</v>
      </c>
      <c r="E1113" s="148" t="s">
        <v>201</v>
      </c>
      <c r="F1113" s="148">
        <v>3.4790000000000001</v>
      </c>
      <c r="G1113" s="148">
        <v>1500</v>
      </c>
      <c r="H1113" s="148">
        <v>0.52200000000000002</v>
      </c>
      <c r="I1113" s="148" t="s">
        <v>192</v>
      </c>
      <c r="J1113" s="148" t="s">
        <v>75</v>
      </c>
    </row>
    <row r="1114" spans="1:10" x14ac:dyDescent="0.35">
      <c r="A1114" s="148">
        <v>7.4016666666666602</v>
      </c>
      <c r="B1114" s="148">
        <v>37</v>
      </c>
      <c r="C1114" s="148" t="s">
        <v>125</v>
      </c>
      <c r="D1114" s="148">
        <v>2830</v>
      </c>
      <c r="E1114" s="148" t="s">
        <v>201</v>
      </c>
      <c r="F1114" s="148">
        <v>3.4790000000000001</v>
      </c>
      <c r="G1114" s="148">
        <v>1500</v>
      </c>
      <c r="H1114" s="148">
        <v>0.52200000000000002</v>
      </c>
      <c r="I1114" s="148" t="s">
        <v>192</v>
      </c>
      <c r="J1114" s="148" t="s">
        <v>75</v>
      </c>
    </row>
    <row r="1115" spans="1:10" x14ac:dyDescent="0.35">
      <c r="A1115" s="148">
        <v>7.45166666666666</v>
      </c>
      <c r="B1115" s="148">
        <v>37</v>
      </c>
      <c r="C1115" s="148" t="s">
        <v>125</v>
      </c>
      <c r="D1115" s="148">
        <v>2742</v>
      </c>
      <c r="E1115" s="148" t="s">
        <v>201</v>
      </c>
      <c r="F1115" s="148">
        <v>3.4790000000000001</v>
      </c>
      <c r="G1115" s="148">
        <v>1500</v>
      </c>
      <c r="H1115" s="148">
        <v>0.52200000000000002</v>
      </c>
      <c r="I1115" s="148" t="s">
        <v>192</v>
      </c>
      <c r="J1115" s="148" t="s">
        <v>75</v>
      </c>
    </row>
    <row r="1116" spans="1:10" x14ac:dyDescent="0.35">
      <c r="A1116" s="148">
        <v>7.5016666666666598</v>
      </c>
      <c r="B1116" s="148">
        <v>37</v>
      </c>
      <c r="C1116" s="148" t="s">
        <v>125</v>
      </c>
      <c r="D1116" s="148">
        <v>2414</v>
      </c>
      <c r="E1116" s="148" t="s">
        <v>201</v>
      </c>
      <c r="F1116" s="148">
        <v>3.4790000000000001</v>
      </c>
      <c r="G1116" s="148">
        <v>1500</v>
      </c>
      <c r="H1116" s="148">
        <v>0.52200000000000002</v>
      </c>
      <c r="I1116" s="148" t="s">
        <v>192</v>
      </c>
      <c r="J1116" s="148" t="s">
        <v>75</v>
      </c>
    </row>
    <row r="1117" spans="1:10" x14ac:dyDescent="0.35">
      <c r="A1117" s="148">
        <v>7.5516666666666596</v>
      </c>
      <c r="B1117" s="148">
        <v>37</v>
      </c>
      <c r="C1117" s="148" t="s">
        <v>125</v>
      </c>
      <c r="D1117" s="148">
        <v>2466</v>
      </c>
      <c r="E1117" s="148" t="s">
        <v>201</v>
      </c>
      <c r="F1117" s="148">
        <v>3.4790000000000001</v>
      </c>
      <c r="G1117" s="148">
        <v>1500</v>
      </c>
      <c r="H1117" s="148">
        <v>0.52200000000000002</v>
      </c>
      <c r="I1117" s="148" t="s">
        <v>192</v>
      </c>
      <c r="J1117" s="148" t="s">
        <v>75</v>
      </c>
    </row>
    <row r="1118" spans="1:10" x14ac:dyDescent="0.35">
      <c r="A1118" s="148">
        <v>7.6016666666666604</v>
      </c>
      <c r="B1118" s="148">
        <v>37</v>
      </c>
      <c r="C1118" s="148" t="s">
        <v>125</v>
      </c>
      <c r="D1118" s="148">
        <v>2621</v>
      </c>
      <c r="E1118" s="148" t="s">
        <v>201</v>
      </c>
      <c r="F1118" s="148">
        <v>3.4790000000000001</v>
      </c>
      <c r="G1118" s="148">
        <v>1500</v>
      </c>
      <c r="H1118" s="148">
        <v>0.52200000000000002</v>
      </c>
      <c r="I1118" s="148" t="s">
        <v>192</v>
      </c>
      <c r="J1118" s="148" t="s">
        <v>75</v>
      </c>
    </row>
    <row r="1119" spans="1:10" x14ac:dyDescent="0.35">
      <c r="A1119" s="148">
        <v>7.6516666666666602</v>
      </c>
      <c r="B1119" s="148">
        <v>37</v>
      </c>
      <c r="C1119" s="148" t="s">
        <v>125</v>
      </c>
      <c r="D1119" s="148">
        <v>2468</v>
      </c>
      <c r="E1119" s="148" t="s">
        <v>201</v>
      </c>
      <c r="F1119" s="148">
        <v>3.4790000000000001</v>
      </c>
      <c r="G1119" s="148">
        <v>1500</v>
      </c>
      <c r="H1119" s="148">
        <v>0.52200000000000002</v>
      </c>
      <c r="I1119" s="148" t="s">
        <v>192</v>
      </c>
      <c r="J1119" s="148" t="s">
        <v>75</v>
      </c>
    </row>
    <row r="1120" spans="1:10" x14ac:dyDescent="0.35">
      <c r="A1120" s="148">
        <v>7.70166666666666</v>
      </c>
      <c r="B1120" s="148">
        <v>37</v>
      </c>
      <c r="C1120" s="148" t="s">
        <v>125</v>
      </c>
      <c r="D1120" s="148">
        <v>2411</v>
      </c>
      <c r="E1120" s="148" t="s">
        <v>201</v>
      </c>
      <c r="F1120" s="148">
        <v>3.4790000000000001</v>
      </c>
      <c r="G1120" s="148">
        <v>1500</v>
      </c>
      <c r="H1120" s="148">
        <v>0.52200000000000002</v>
      </c>
      <c r="I1120" s="148" t="s">
        <v>192</v>
      </c>
      <c r="J1120" s="148" t="s">
        <v>75</v>
      </c>
    </row>
    <row r="1121" spans="1:10" x14ac:dyDescent="0.35">
      <c r="A1121" s="148">
        <v>7.7516666666666598</v>
      </c>
      <c r="B1121" s="148">
        <v>37</v>
      </c>
      <c r="C1121" s="148" t="s">
        <v>125</v>
      </c>
      <c r="D1121" s="148">
        <v>2840</v>
      </c>
      <c r="E1121" s="148" t="s">
        <v>201</v>
      </c>
      <c r="F1121" s="148">
        <v>3.4790000000000001</v>
      </c>
      <c r="G1121" s="148">
        <v>1500</v>
      </c>
      <c r="H1121" s="148">
        <v>0.52200000000000002</v>
      </c>
      <c r="I1121" s="148" t="s">
        <v>192</v>
      </c>
      <c r="J1121" s="148" t="s">
        <v>75</v>
      </c>
    </row>
    <row r="1122" spans="1:10" x14ac:dyDescent="0.35">
      <c r="A1122" s="148">
        <v>7.8016666666666596</v>
      </c>
      <c r="B1122" s="148">
        <v>37</v>
      </c>
      <c r="C1122" s="148" t="s">
        <v>125</v>
      </c>
      <c r="D1122" s="148">
        <v>2854</v>
      </c>
      <c r="E1122" s="148" t="s">
        <v>201</v>
      </c>
      <c r="F1122" s="148">
        <v>3.4790000000000001</v>
      </c>
      <c r="G1122" s="148">
        <v>1500</v>
      </c>
      <c r="H1122" s="148">
        <v>0.52200000000000002</v>
      </c>
      <c r="I1122" s="148" t="s">
        <v>192</v>
      </c>
      <c r="J1122" s="148" t="s">
        <v>75</v>
      </c>
    </row>
    <row r="1123" spans="1:10" x14ac:dyDescent="0.35">
      <c r="A1123" s="148">
        <v>7.8516666666666604</v>
      </c>
      <c r="B1123" s="148">
        <v>37</v>
      </c>
      <c r="C1123" s="148" t="s">
        <v>125</v>
      </c>
      <c r="D1123" s="148">
        <v>2661</v>
      </c>
      <c r="E1123" s="148" t="s">
        <v>201</v>
      </c>
      <c r="F1123" s="148">
        <v>3.4790000000000001</v>
      </c>
      <c r="G1123" s="148">
        <v>1500</v>
      </c>
      <c r="H1123" s="148">
        <v>0.52200000000000002</v>
      </c>
      <c r="I1123" s="148" t="s">
        <v>192</v>
      </c>
      <c r="J1123" s="148" t="s">
        <v>75</v>
      </c>
    </row>
    <row r="1124" spans="1:10" x14ac:dyDescent="0.35">
      <c r="A1124" s="148">
        <v>7.9016666666666602</v>
      </c>
      <c r="B1124" s="148">
        <v>37</v>
      </c>
      <c r="C1124" s="148" t="s">
        <v>125</v>
      </c>
      <c r="D1124" s="148">
        <v>2636</v>
      </c>
      <c r="E1124" s="148" t="s">
        <v>201</v>
      </c>
      <c r="F1124" s="148">
        <v>3.4790000000000001</v>
      </c>
      <c r="G1124" s="148">
        <v>1500</v>
      </c>
      <c r="H1124" s="148">
        <v>0.52200000000000002</v>
      </c>
      <c r="I1124" s="148" t="s">
        <v>192</v>
      </c>
      <c r="J1124" s="148" t="s">
        <v>75</v>
      </c>
    </row>
    <row r="1125" spans="1:10" x14ac:dyDescent="0.35">
      <c r="A1125" s="148">
        <v>7.95166666666666</v>
      </c>
      <c r="B1125" s="148">
        <v>37</v>
      </c>
      <c r="C1125" s="148" t="s">
        <v>125</v>
      </c>
      <c r="D1125" s="148">
        <v>2777</v>
      </c>
      <c r="E1125" s="148" t="s">
        <v>201</v>
      </c>
      <c r="F1125" s="148">
        <v>3.4790000000000001</v>
      </c>
      <c r="G1125" s="148">
        <v>1500</v>
      </c>
      <c r="H1125" s="148">
        <v>0.52200000000000002</v>
      </c>
      <c r="I1125" s="148" t="s">
        <v>192</v>
      </c>
      <c r="J1125" s="148" t="s">
        <v>75</v>
      </c>
    </row>
    <row r="1126" spans="1:10" x14ac:dyDescent="0.35">
      <c r="A1126" s="148">
        <v>8.0016666666666598</v>
      </c>
      <c r="B1126" s="148">
        <v>37</v>
      </c>
      <c r="C1126" s="148" t="s">
        <v>125</v>
      </c>
      <c r="D1126" s="148">
        <v>2450</v>
      </c>
      <c r="E1126" s="148" t="s">
        <v>201</v>
      </c>
      <c r="F1126" s="148">
        <v>3.4790000000000001</v>
      </c>
      <c r="G1126" s="148">
        <v>1500</v>
      </c>
      <c r="H1126" s="148">
        <v>0.52200000000000002</v>
      </c>
      <c r="I1126" s="148" t="s">
        <v>192</v>
      </c>
      <c r="J1126" s="148" t="s">
        <v>75</v>
      </c>
    </row>
    <row r="1127" spans="1:10" x14ac:dyDescent="0.35">
      <c r="A1127" s="148">
        <v>8.0516666666666605</v>
      </c>
      <c r="B1127" s="148">
        <v>37</v>
      </c>
      <c r="C1127" s="148" t="s">
        <v>125</v>
      </c>
      <c r="D1127" s="148">
        <v>2433</v>
      </c>
      <c r="E1127" s="148" t="s">
        <v>201</v>
      </c>
      <c r="F1127" s="148">
        <v>3.4790000000000001</v>
      </c>
      <c r="G1127" s="148">
        <v>1500</v>
      </c>
      <c r="H1127" s="148">
        <v>0.52200000000000002</v>
      </c>
      <c r="I1127" s="148" t="s">
        <v>192</v>
      </c>
      <c r="J1127" s="148" t="s">
        <v>75</v>
      </c>
    </row>
    <row r="1128" spans="1:10" x14ac:dyDescent="0.35">
      <c r="A1128" s="148">
        <v>8.1016666666666595</v>
      </c>
      <c r="B1128" s="148">
        <v>37</v>
      </c>
      <c r="C1128" s="148" t="s">
        <v>125</v>
      </c>
      <c r="D1128" s="148">
        <v>2988</v>
      </c>
      <c r="E1128" s="148" t="s">
        <v>201</v>
      </c>
      <c r="F1128" s="148">
        <v>3.4790000000000001</v>
      </c>
      <c r="G1128" s="148">
        <v>1500</v>
      </c>
      <c r="H1128" s="148">
        <v>0.52200000000000002</v>
      </c>
      <c r="I1128" s="148" t="s">
        <v>192</v>
      </c>
      <c r="J1128" s="148" t="s">
        <v>75</v>
      </c>
    </row>
    <row r="1129" spans="1:10" x14ac:dyDescent="0.35">
      <c r="A1129" s="148">
        <v>8.1516666666666602</v>
      </c>
      <c r="B1129" s="148">
        <v>37</v>
      </c>
      <c r="C1129" s="148" t="s">
        <v>125</v>
      </c>
      <c r="D1129" s="148">
        <v>2833</v>
      </c>
      <c r="E1129" s="148" t="s">
        <v>201</v>
      </c>
      <c r="F1129" s="148">
        <v>3.4790000000000001</v>
      </c>
      <c r="G1129" s="148">
        <v>1500</v>
      </c>
      <c r="H1129" s="148">
        <v>0.52200000000000002</v>
      </c>
      <c r="I1129" s="148" t="s">
        <v>192</v>
      </c>
      <c r="J1129" s="148" t="s">
        <v>75</v>
      </c>
    </row>
    <row r="1130" spans="1:10" x14ac:dyDescent="0.35">
      <c r="A1130" s="148">
        <v>8.2016666666666609</v>
      </c>
      <c r="B1130" s="148">
        <v>37</v>
      </c>
      <c r="C1130" s="148" t="s">
        <v>125</v>
      </c>
      <c r="D1130" s="148">
        <v>2427</v>
      </c>
      <c r="E1130" s="148" t="s">
        <v>201</v>
      </c>
      <c r="F1130" s="148">
        <v>3.4790000000000001</v>
      </c>
      <c r="G1130" s="148">
        <v>1500</v>
      </c>
      <c r="H1130" s="148">
        <v>0.52200000000000002</v>
      </c>
      <c r="I1130" s="148" t="s">
        <v>192</v>
      </c>
      <c r="J1130" s="148" t="s">
        <v>75</v>
      </c>
    </row>
    <row r="1131" spans="1:10" x14ac:dyDescent="0.35">
      <c r="A1131" s="148">
        <v>8.2516666666666598</v>
      </c>
      <c r="B1131" s="148">
        <v>37</v>
      </c>
      <c r="C1131" s="148" t="s">
        <v>125</v>
      </c>
      <c r="D1131" s="148">
        <v>2863</v>
      </c>
      <c r="E1131" s="148" t="s">
        <v>201</v>
      </c>
      <c r="F1131" s="148">
        <v>3.4790000000000001</v>
      </c>
      <c r="G1131" s="148">
        <v>1500</v>
      </c>
      <c r="H1131" s="148">
        <v>0.52200000000000002</v>
      </c>
      <c r="I1131" s="148" t="s">
        <v>192</v>
      </c>
      <c r="J1131" s="148" t="s">
        <v>75</v>
      </c>
    </row>
    <row r="1132" spans="1:10" x14ac:dyDescent="0.35">
      <c r="A1132" s="148">
        <v>8.3016666666666605</v>
      </c>
      <c r="B1132" s="148">
        <v>37</v>
      </c>
      <c r="C1132" s="148" t="s">
        <v>125</v>
      </c>
      <c r="D1132" s="148">
        <v>2688</v>
      </c>
      <c r="E1132" s="148" t="s">
        <v>201</v>
      </c>
      <c r="F1132" s="148">
        <v>3.4790000000000001</v>
      </c>
      <c r="G1132" s="148">
        <v>1500</v>
      </c>
      <c r="H1132" s="148">
        <v>0.52200000000000002</v>
      </c>
      <c r="I1132" s="148" t="s">
        <v>192</v>
      </c>
      <c r="J1132" s="148" t="s">
        <v>75</v>
      </c>
    </row>
    <row r="1133" spans="1:10" x14ac:dyDescent="0.35">
      <c r="A1133" s="148">
        <v>8.3516666666666595</v>
      </c>
      <c r="B1133" s="148">
        <v>37</v>
      </c>
      <c r="C1133" s="148" t="s">
        <v>125</v>
      </c>
      <c r="D1133" s="148">
        <v>2893</v>
      </c>
      <c r="E1133" s="148" t="s">
        <v>201</v>
      </c>
      <c r="F1133" s="148">
        <v>3.4790000000000001</v>
      </c>
      <c r="G1133" s="148">
        <v>1500</v>
      </c>
      <c r="H1133" s="148">
        <v>0.52200000000000002</v>
      </c>
      <c r="I1133" s="148" t="s">
        <v>192</v>
      </c>
      <c r="J1133" s="148" t="s">
        <v>75</v>
      </c>
    </row>
    <row r="1134" spans="1:10" x14ac:dyDescent="0.35">
      <c r="A1134" s="148">
        <v>8.4016666666666602</v>
      </c>
      <c r="B1134" s="148">
        <v>37</v>
      </c>
      <c r="C1134" s="148" t="s">
        <v>125</v>
      </c>
      <c r="D1134" s="148">
        <v>2875</v>
      </c>
      <c r="E1134" s="148" t="s">
        <v>201</v>
      </c>
      <c r="F1134" s="148">
        <v>3.4790000000000001</v>
      </c>
      <c r="G1134" s="148">
        <v>1500</v>
      </c>
      <c r="H1134" s="148">
        <v>0.52200000000000002</v>
      </c>
      <c r="I1134" s="148" t="s">
        <v>192</v>
      </c>
      <c r="J1134" s="148" t="s">
        <v>75</v>
      </c>
    </row>
    <row r="1135" spans="1:10" x14ac:dyDescent="0.35">
      <c r="A1135" s="148">
        <v>8.4516666666666609</v>
      </c>
      <c r="B1135" s="148">
        <v>37</v>
      </c>
      <c r="C1135" s="148" t="s">
        <v>125</v>
      </c>
      <c r="D1135" s="148">
        <v>2675</v>
      </c>
      <c r="E1135" s="148" t="s">
        <v>201</v>
      </c>
      <c r="F1135" s="148">
        <v>3.4790000000000001</v>
      </c>
      <c r="G1135" s="148">
        <v>1500</v>
      </c>
      <c r="H1135" s="148">
        <v>0.52200000000000002</v>
      </c>
      <c r="I1135" s="148" t="s">
        <v>192</v>
      </c>
      <c r="J1135" s="148" t="s">
        <v>75</v>
      </c>
    </row>
    <row r="1136" spans="1:10" x14ac:dyDescent="0.35">
      <c r="A1136" s="148">
        <v>8.5016666666666598</v>
      </c>
      <c r="B1136" s="148">
        <v>37</v>
      </c>
      <c r="C1136" s="148" t="s">
        <v>125</v>
      </c>
      <c r="D1136" s="148">
        <v>2851</v>
      </c>
      <c r="E1136" s="148" t="s">
        <v>201</v>
      </c>
      <c r="F1136" s="148">
        <v>3.4790000000000001</v>
      </c>
      <c r="G1136" s="148">
        <v>1500</v>
      </c>
      <c r="H1136" s="148">
        <v>0.52200000000000002</v>
      </c>
      <c r="I1136" s="148" t="s">
        <v>192</v>
      </c>
      <c r="J1136" s="148" t="s">
        <v>75</v>
      </c>
    </row>
    <row r="1137" spans="1:10" x14ac:dyDescent="0.35">
      <c r="A1137" s="148">
        <v>8.5516666666666605</v>
      </c>
      <c r="B1137" s="148">
        <v>37</v>
      </c>
      <c r="C1137" s="148" t="s">
        <v>125</v>
      </c>
      <c r="D1137" s="148">
        <v>2786</v>
      </c>
      <c r="E1137" s="148" t="s">
        <v>201</v>
      </c>
      <c r="F1137" s="148">
        <v>3.4790000000000001</v>
      </c>
      <c r="G1137" s="148">
        <v>1500</v>
      </c>
      <c r="H1137" s="148">
        <v>0.52200000000000002</v>
      </c>
      <c r="I1137" s="148" t="s">
        <v>192</v>
      </c>
      <c r="J1137" s="148" t="s">
        <v>75</v>
      </c>
    </row>
    <row r="1138" spans="1:10" x14ac:dyDescent="0.35">
      <c r="A1138" s="148">
        <v>8.6016666666666595</v>
      </c>
      <c r="B1138" s="148">
        <v>37</v>
      </c>
      <c r="C1138" s="148" t="s">
        <v>125</v>
      </c>
      <c r="D1138" s="148">
        <v>2639</v>
      </c>
      <c r="E1138" s="148" t="s">
        <v>201</v>
      </c>
      <c r="F1138" s="148">
        <v>3.4790000000000001</v>
      </c>
      <c r="G1138" s="148">
        <v>1500</v>
      </c>
      <c r="H1138" s="148">
        <v>0.52200000000000002</v>
      </c>
      <c r="I1138" s="148" t="s">
        <v>192</v>
      </c>
      <c r="J1138" s="148" t="s">
        <v>75</v>
      </c>
    </row>
    <row r="1139" spans="1:10" x14ac:dyDescent="0.35">
      <c r="A1139" s="148">
        <v>8.6516666666666602</v>
      </c>
      <c r="B1139" s="148">
        <v>37</v>
      </c>
      <c r="C1139" s="148" t="s">
        <v>125</v>
      </c>
      <c r="D1139" s="148">
        <v>3038</v>
      </c>
      <c r="E1139" s="148" t="s">
        <v>201</v>
      </c>
      <c r="F1139" s="148">
        <v>3.4790000000000001</v>
      </c>
      <c r="G1139" s="148">
        <v>1500</v>
      </c>
      <c r="H1139" s="148">
        <v>0.52200000000000002</v>
      </c>
      <c r="I1139" s="148" t="s">
        <v>192</v>
      </c>
      <c r="J1139" s="148" t="s">
        <v>75</v>
      </c>
    </row>
    <row r="1140" spans="1:10" x14ac:dyDescent="0.35">
      <c r="A1140" s="148">
        <v>8.7016666666666609</v>
      </c>
      <c r="B1140" s="148">
        <v>37</v>
      </c>
      <c r="C1140" s="148" t="s">
        <v>125</v>
      </c>
      <c r="D1140" s="148">
        <v>2696</v>
      </c>
      <c r="E1140" s="148" t="s">
        <v>201</v>
      </c>
      <c r="F1140" s="148">
        <v>3.4790000000000001</v>
      </c>
      <c r="G1140" s="148">
        <v>1500</v>
      </c>
      <c r="H1140" s="148">
        <v>0.52200000000000002</v>
      </c>
      <c r="I1140" s="148" t="s">
        <v>192</v>
      </c>
      <c r="J1140" s="148" t="s">
        <v>75</v>
      </c>
    </row>
    <row r="1141" spans="1:10" x14ac:dyDescent="0.35">
      <c r="A1141" s="148">
        <v>8.7516666666666598</v>
      </c>
      <c r="B1141" s="148">
        <v>37</v>
      </c>
      <c r="C1141" s="148" t="s">
        <v>125</v>
      </c>
      <c r="D1141" s="148">
        <v>2718</v>
      </c>
      <c r="E1141" s="148" t="s">
        <v>201</v>
      </c>
      <c r="F1141" s="148">
        <v>3.4790000000000001</v>
      </c>
      <c r="G1141" s="148">
        <v>1500</v>
      </c>
      <c r="H1141" s="148">
        <v>0.52200000000000002</v>
      </c>
      <c r="I1141" s="148" t="s">
        <v>192</v>
      </c>
      <c r="J1141" s="148" t="s">
        <v>75</v>
      </c>
    </row>
    <row r="1142" spans="1:10" x14ac:dyDescent="0.35">
      <c r="A1142" s="148">
        <v>8.8016666666666605</v>
      </c>
      <c r="B1142" s="148">
        <v>37</v>
      </c>
      <c r="C1142" s="148" t="s">
        <v>125</v>
      </c>
      <c r="D1142" s="148">
        <v>2878</v>
      </c>
      <c r="E1142" s="148" t="s">
        <v>201</v>
      </c>
      <c r="F1142" s="148">
        <v>3.4790000000000001</v>
      </c>
      <c r="G1142" s="148">
        <v>1500</v>
      </c>
      <c r="H1142" s="148">
        <v>0.52200000000000002</v>
      </c>
      <c r="I1142" s="148" t="s">
        <v>192</v>
      </c>
      <c r="J1142" s="148" t="s">
        <v>75</v>
      </c>
    </row>
    <row r="1143" spans="1:10" x14ac:dyDescent="0.35">
      <c r="A1143" s="148">
        <v>8.8516666666666595</v>
      </c>
      <c r="B1143" s="148">
        <v>37</v>
      </c>
      <c r="C1143" s="148" t="s">
        <v>125</v>
      </c>
      <c r="D1143" s="148">
        <v>2730</v>
      </c>
      <c r="E1143" s="148" t="s">
        <v>201</v>
      </c>
      <c r="F1143" s="148">
        <v>3.4790000000000001</v>
      </c>
      <c r="G1143" s="148">
        <v>1500</v>
      </c>
      <c r="H1143" s="148">
        <v>0.52200000000000002</v>
      </c>
      <c r="I1143" s="148" t="s">
        <v>192</v>
      </c>
      <c r="J1143" s="148" t="s">
        <v>75</v>
      </c>
    </row>
    <row r="1144" spans="1:10" x14ac:dyDescent="0.35">
      <c r="A1144" s="148">
        <v>8.9016666666666602</v>
      </c>
      <c r="B1144" s="148">
        <v>37</v>
      </c>
      <c r="C1144" s="148" t="s">
        <v>125</v>
      </c>
      <c r="D1144" s="148">
        <v>2969</v>
      </c>
      <c r="E1144" s="148" t="s">
        <v>201</v>
      </c>
      <c r="F1144" s="148">
        <v>3.4790000000000001</v>
      </c>
      <c r="G1144" s="148">
        <v>1500</v>
      </c>
      <c r="H1144" s="148">
        <v>0.52200000000000002</v>
      </c>
      <c r="I1144" s="148" t="s">
        <v>192</v>
      </c>
      <c r="J1144" s="148" t="s">
        <v>75</v>
      </c>
    </row>
    <row r="1145" spans="1:10" x14ac:dyDescent="0.35">
      <c r="A1145" s="148">
        <v>8.9516666666666609</v>
      </c>
      <c r="B1145" s="148">
        <v>37</v>
      </c>
      <c r="C1145" s="148" t="s">
        <v>125</v>
      </c>
      <c r="D1145" s="148">
        <v>3007</v>
      </c>
      <c r="E1145" s="148" t="s">
        <v>201</v>
      </c>
      <c r="F1145" s="148">
        <v>3.4790000000000001</v>
      </c>
      <c r="G1145" s="148">
        <v>1500</v>
      </c>
      <c r="H1145" s="148">
        <v>0.52200000000000002</v>
      </c>
      <c r="I1145" s="148" t="s">
        <v>192</v>
      </c>
      <c r="J1145" s="148" t="s">
        <v>75</v>
      </c>
    </row>
    <row r="1146" spans="1:10" x14ac:dyDescent="0.35">
      <c r="A1146" s="148">
        <v>9.0016666666666598</v>
      </c>
      <c r="B1146" s="148">
        <v>37</v>
      </c>
      <c r="C1146" s="148" t="s">
        <v>125</v>
      </c>
      <c r="D1146" s="148">
        <v>2635</v>
      </c>
      <c r="E1146" s="148" t="s">
        <v>201</v>
      </c>
      <c r="F1146" s="148">
        <v>3.4790000000000001</v>
      </c>
      <c r="G1146" s="148">
        <v>1500</v>
      </c>
      <c r="H1146" s="148">
        <v>0.52200000000000002</v>
      </c>
      <c r="I1146" s="148" t="s">
        <v>192</v>
      </c>
      <c r="J1146" s="148" t="s">
        <v>75</v>
      </c>
    </row>
    <row r="1147" spans="1:10" x14ac:dyDescent="0.35">
      <c r="A1147" s="148">
        <v>9.0516666666666605</v>
      </c>
      <c r="B1147" s="148">
        <v>37</v>
      </c>
      <c r="C1147" s="148" t="s">
        <v>125</v>
      </c>
      <c r="D1147" s="148">
        <v>2698</v>
      </c>
      <c r="E1147" s="148" t="s">
        <v>201</v>
      </c>
      <c r="F1147" s="148">
        <v>3.4790000000000001</v>
      </c>
      <c r="G1147" s="148">
        <v>1500</v>
      </c>
      <c r="H1147" s="148">
        <v>0.52200000000000002</v>
      </c>
      <c r="I1147" s="148" t="s">
        <v>192</v>
      </c>
      <c r="J1147" s="148" t="s">
        <v>75</v>
      </c>
    </row>
    <row r="1148" spans="1:10" x14ac:dyDescent="0.35">
      <c r="A1148" s="148">
        <v>9.1016666666666595</v>
      </c>
      <c r="B1148" s="148">
        <v>37</v>
      </c>
      <c r="C1148" s="148" t="s">
        <v>125</v>
      </c>
      <c r="D1148" s="148">
        <v>2900</v>
      </c>
      <c r="E1148" s="148" t="s">
        <v>201</v>
      </c>
      <c r="F1148" s="148">
        <v>3.4790000000000001</v>
      </c>
      <c r="G1148" s="148">
        <v>1500</v>
      </c>
      <c r="H1148" s="148">
        <v>0.52200000000000002</v>
      </c>
      <c r="I1148" s="148" t="s">
        <v>192</v>
      </c>
      <c r="J1148" s="148" t="s">
        <v>75</v>
      </c>
    </row>
    <row r="1149" spans="1:10" x14ac:dyDescent="0.35">
      <c r="A1149" s="148">
        <v>9.1516666666666602</v>
      </c>
      <c r="B1149" s="148">
        <v>37</v>
      </c>
      <c r="C1149" s="148" t="s">
        <v>125</v>
      </c>
      <c r="D1149" s="148">
        <v>2843</v>
      </c>
      <c r="E1149" s="148" t="s">
        <v>201</v>
      </c>
      <c r="F1149" s="148">
        <v>3.4790000000000001</v>
      </c>
      <c r="G1149" s="148">
        <v>1500</v>
      </c>
      <c r="H1149" s="148">
        <v>0.52200000000000002</v>
      </c>
      <c r="I1149" s="148" t="s">
        <v>192</v>
      </c>
      <c r="J1149" s="148" t="s">
        <v>75</v>
      </c>
    </row>
    <row r="1150" spans="1:10" x14ac:dyDescent="0.35">
      <c r="A1150" s="148">
        <v>9.2016666666666609</v>
      </c>
      <c r="B1150" s="148">
        <v>37</v>
      </c>
      <c r="C1150" s="148" t="s">
        <v>125</v>
      </c>
      <c r="D1150" s="148">
        <v>2991</v>
      </c>
      <c r="E1150" s="148" t="s">
        <v>201</v>
      </c>
      <c r="F1150" s="148">
        <v>3.4790000000000001</v>
      </c>
      <c r="G1150" s="148">
        <v>1500</v>
      </c>
      <c r="H1150" s="148">
        <v>0.52200000000000002</v>
      </c>
      <c r="I1150" s="148" t="s">
        <v>192</v>
      </c>
      <c r="J1150" s="148" t="s">
        <v>75</v>
      </c>
    </row>
    <row r="1151" spans="1:10" x14ac:dyDescent="0.35">
      <c r="A1151" s="148">
        <v>9.2516666666666598</v>
      </c>
      <c r="B1151" s="148">
        <v>37</v>
      </c>
      <c r="C1151" s="148" t="s">
        <v>125</v>
      </c>
      <c r="D1151" s="148">
        <v>2933</v>
      </c>
      <c r="E1151" s="148" t="s">
        <v>201</v>
      </c>
      <c r="F1151" s="148">
        <v>3.4790000000000001</v>
      </c>
      <c r="G1151" s="148">
        <v>1500</v>
      </c>
      <c r="H1151" s="148">
        <v>0.52200000000000002</v>
      </c>
      <c r="I1151" s="148" t="s">
        <v>192</v>
      </c>
      <c r="J1151" s="148" t="s">
        <v>75</v>
      </c>
    </row>
    <row r="1152" spans="1:10" x14ac:dyDescent="0.35">
      <c r="A1152" s="148">
        <v>9.3016666666666605</v>
      </c>
      <c r="B1152" s="148">
        <v>37</v>
      </c>
      <c r="C1152" s="148" t="s">
        <v>125</v>
      </c>
      <c r="D1152" s="148">
        <v>3072</v>
      </c>
      <c r="E1152" s="148" t="s">
        <v>201</v>
      </c>
      <c r="F1152" s="148">
        <v>3.4790000000000001</v>
      </c>
      <c r="G1152" s="148">
        <v>1500</v>
      </c>
      <c r="H1152" s="148">
        <v>0.52200000000000002</v>
      </c>
      <c r="I1152" s="148" t="s">
        <v>192</v>
      </c>
      <c r="J1152" s="148" t="s">
        <v>75</v>
      </c>
    </row>
    <row r="1153" spans="1:10" x14ac:dyDescent="0.35">
      <c r="A1153" s="148">
        <v>9.3516666666666595</v>
      </c>
      <c r="B1153" s="148">
        <v>37.1</v>
      </c>
      <c r="C1153" s="148" t="s">
        <v>125</v>
      </c>
      <c r="D1153" s="148">
        <v>3036</v>
      </c>
      <c r="E1153" s="148" t="s">
        <v>201</v>
      </c>
      <c r="F1153" s="148">
        <v>3.4790000000000001</v>
      </c>
      <c r="G1153" s="148">
        <v>1500</v>
      </c>
      <c r="H1153" s="148">
        <v>0.52200000000000002</v>
      </c>
      <c r="I1153" s="148" t="s">
        <v>192</v>
      </c>
      <c r="J1153" s="148" t="s">
        <v>75</v>
      </c>
    </row>
    <row r="1154" spans="1:10" x14ac:dyDescent="0.35">
      <c r="A1154" s="148">
        <v>9.4016666666666602</v>
      </c>
      <c r="B1154" s="148">
        <v>37</v>
      </c>
      <c r="C1154" s="148" t="s">
        <v>125</v>
      </c>
      <c r="D1154" s="148">
        <v>2975</v>
      </c>
      <c r="E1154" s="148" t="s">
        <v>201</v>
      </c>
      <c r="F1154" s="148">
        <v>3.4790000000000001</v>
      </c>
      <c r="G1154" s="148">
        <v>1500</v>
      </c>
      <c r="H1154" s="148">
        <v>0.52200000000000002</v>
      </c>
      <c r="I1154" s="148" t="s">
        <v>192</v>
      </c>
      <c r="J1154" s="148" t="s">
        <v>75</v>
      </c>
    </row>
    <row r="1155" spans="1:10" x14ac:dyDescent="0.35">
      <c r="A1155" s="148">
        <v>9.4516666666666609</v>
      </c>
      <c r="B1155" s="148">
        <v>37</v>
      </c>
      <c r="C1155" s="148" t="s">
        <v>125</v>
      </c>
      <c r="D1155" s="148">
        <v>2683</v>
      </c>
      <c r="E1155" s="148" t="s">
        <v>201</v>
      </c>
      <c r="F1155" s="148">
        <v>3.4790000000000001</v>
      </c>
      <c r="G1155" s="148">
        <v>1500</v>
      </c>
      <c r="H1155" s="148">
        <v>0.52200000000000002</v>
      </c>
      <c r="I1155" s="148" t="s">
        <v>192</v>
      </c>
      <c r="J1155" s="148" t="s">
        <v>75</v>
      </c>
    </row>
    <row r="1156" spans="1:10" x14ac:dyDescent="0.35">
      <c r="A1156" s="148">
        <v>9.5016666666666598</v>
      </c>
      <c r="B1156" s="148">
        <v>37</v>
      </c>
      <c r="C1156" s="148" t="s">
        <v>125</v>
      </c>
      <c r="D1156" s="148">
        <v>2526</v>
      </c>
      <c r="E1156" s="148" t="s">
        <v>201</v>
      </c>
      <c r="F1156" s="148">
        <v>3.4790000000000001</v>
      </c>
      <c r="G1156" s="148">
        <v>1500</v>
      </c>
      <c r="H1156" s="148">
        <v>0.52200000000000002</v>
      </c>
      <c r="I1156" s="148" t="s">
        <v>192</v>
      </c>
      <c r="J1156" s="148" t="s">
        <v>75</v>
      </c>
    </row>
    <row r="1157" spans="1:10" x14ac:dyDescent="0.35">
      <c r="A1157" s="148">
        <v>9.5516666666666605</v>
      </c>
      <c r="B1157" s="148">
        <v>37</v>
      </c>
      <c r="C1157" s="148" t="s">
        <v>125</v>
      </c>
      <c r="D1157" s="148">
        <v>2900</v>
      </c>
      <c r="E1157" s="148" t="s">
        <v>201</v>
      </c>
      <c r="F1157" s="148">
        <v>3.4790000000000001</v>
      </c>
      <c r="G1157" s="148">
        <v>1500</v>
      </c>
      <c r="H1157" s="148">
        <v>0.52200000000000002</v>
      </c>
      <c r="I1157" s="148" t="s">
        <v>192</v>
      </c>
      <c r="J1157" s="148" t="s">
        <v>75</v>
      </c>
    </row>
    <row r="1158" spans="1:10" x14ac:dyDescent="0.35">
      <c r="A1158" s="148">
        <v>9.6016666666666595</v>
      </c>
      <c r="B1158" s="148">
        <v>37</v>
      </c>
      <c r="C1158" s="148" t="s">
        <v>125</v>
      </c>
      <c r="D1158" s="148">
        <v>2784</v>
      </c>
      <c r="E1158" s="148" t="s">
        <v>201</v>
      </c>
      <c r="F1158" s="148">
        <v>3.4790000000000001</v>
      </c>
      <c r="G1158" s="148">
        <v>1500</v>
      </c>
      <c r="H1158" s="148">
        <v>0.52200000000000002</v>
      </c>
      <c r="I1158" s="148" t="s">
        <v>192</v>
      </c>
      <c r="J1158" s="148" t="s">
        <v>75</v>
      </c>
    </row>
    <row r="1159" spans="1:10" x14ac:dyDescent="0.35">
      <c r="A1159" s="148">
        <v>9.6516666666666602</v>
      </c>
      <c r="B1159" s="148">
        <v>37</v>
      </c>
      <c r="C1159" s="148" t="s">
        <v>125</v>
      </c>
      <c r="D1159" s="148">
        <v>3001</v>
      </c>
      <c r="E1159" s="148" t="s">
        <v>201</v>
      </c>
      <c r="F1159" s="148">
        <v>3.4790000000000001</v>
      </c>
      <c r="G1159" s="148">
        <v>1500</v>
      </c>
      <c r="H1159" s="148">
        <v>0.52200000000000002</v>
      </c>
      <c r="I1159" s="148" t="s">
        <v>192</v>
      </c>
      <c r="J1159" s="148" t="s">
        <v>75</v>
      </c>
    </row>
    <row r="1160" spans="1:10" x14ac:dyDescent="0.35">
      <c r="A1160" s="148">
        <v>9.7016666666666609</v>
      </c>
      <c r="B1160" s="148">
        <v>37</v>
      </c>
      <c r="C1160" s="148" t="s">
        <v>125</v>
      </c>
      <c r="D1160" s="148">
        <v>2985</v>
      </c>
      <c r="E1160" s="148" t="s">
        <v>201</v>
      </c>
      <c r="F1160" s="148">
        <v>3.4790000000000001</v>
      </c>
      <c r="G1160" s="148">
        <v>1500</v>
      </c>
      <c r="H1160" s="148">
        <v>0.52200000000000002</v>
      </c>
      <c r="I1160" s="148" t="s">
        <v>192</v>
      </c>
      <c r="J1160" s="148" t="s">
        <v>75</v>
      </c>
    </row>
    <row r="1161" spans="1:10" x14ac:dyDescent="0.35">
      <c r="A1161" s="148">
        <v>9.7516666666666598</v>
      </c>
      <c r="B1161" s="148">
        <v>37</v>
      </c>
      <c r="C1161" s="148" t="s">
        <v>125</v>
      </c>
      <c r="D1161" s="148">
        <v>3133</v>
      </c>
      <c r="E1161" s="148" t="s">
        <v>201</v>
      </c>
      <c r="F1161" s="148">
        <v>3.4790000000000001</v>
      </c>
      <c r="G1161" s="148">
        <v>1500</v>
      </c>
      <c r="H1161" s="148">
        <v>0.52200000000000002</v>
      </c>
      <c r="I1161" s="148" t="s">
        <v>192</v>
      </c>
      <c r="J1161" s="148" t="s">
        <v>75</v>
      </c>
    </row>
    <row r="1162" spans="1:10" x14ac:dyDescent="0.35">
      <c r="A1162" s="148">
        <v>9.8016666666666605</v>
      </c>
      <c r="B1162" s="148">
        <v>37</v>
      </c>
      <c r="C1162" s="148" t="s">
        <v>125</v>
      </c>
      <c r="D1162" s="148">
        <v>3197</v>
      </c>
      <c r="E1162" s="148" t="s">
        <v>201</v>
      </c>
      <c r="F1162" s="148">
        <v>3.4790000000000001</v>
      </c>
      <c r="G1162" s="148">
        <v>1500</v>
      </c>
      <c r="H1162" s="148">
        <v>0.52200000000000002</v>
      </c>
      <c r="I1162" s="148" t="s">
        <v>192</v>
      </c>
      <c r="J1162" s="148" t="s">
        <v>75</v>
      </c>
    </row>
    <row r="1163" spans="1:10" x14ac:dyDescent="0.35">
      <c r="A1163" s="148">
        <v>9.8516666666666595</v>
      </c>
      <c r="B1163" s="148">
        <v>37</v>
      </c>
      <c r="C1163" s="148" t="s">
        <v>125</v>
      </c>
      <c r="D1163" s="148">
        <v>2581</v>
      </c>
      <c r="E1163" s="148" t="s">
        <v>201</v>
      </c>
      <c r="F1163" s="148">
        <v>3.4790000000000001</v>
      </c>
      <c r="G1163" s="148">
        <v>1500</v>
      </c>
      <c r="H1163" s="148">
        <v>0.52200000000000002</v>
      </c>
      <c r="I1163" s="148" t="s">
        <v>192</v>
      </c>
      <c r="J1163" s="148" t="s">
        <v>75</v>
      </c>
    </row>
    <row r="1164" spans="1:10" x14ac:dyDescent="0.35">
      <c r="A1164" s="148">
        <v>9.9016666666666602</v>
      </c>
      <c r="B1164" s="148">
        <v>37</v>
      </c>
      <c r="C1164" s="148" t="s">
        <v>125</v>
      </c>
      <c r="D1164" s="148">
        <v>2965</v>
      </c>
      <c r="E1164" s="148" t="s">
        <v>201</v>
      </c>
      <c r="F1164" s="148">
        <v>3.4790000000000001</v>
      </c>
      <c r="G1164" s="148">
        <v>1500</v>
      </c>
      <c r="H1164" s="148">
        <v>0.52200000000000002</v>
      </c>
      <c r="I1164" s="148" t="s">
        <v>192</v>
      </c>
      <c r="J1164" s="148" t="s">
        <v>75</v>
      </c>
    </row>
    <row r="1165" spans="1:10" x14ac:dyDescent="0.35">
      <c r="A1165" s="148">
        <v>9.9516666666666609</v>
      </c>
      <c r="B1165" s="148">
        <v>37</v>
      </c>
      <c r="C1165" s="148" t="s">
        <v>125</v>
      </c>
      <c r="D1165" s="148">
        <v>2774</v>
      </c>
      <c r="E1165" s="148" t="s">
        <v>201</v>
      </c>
      <c r="F1165" s="148">
        <v>3.4790000000000001</v>
      </c>
      <c r="G1165" s="148">
        <v>1500</v>
      </c>
      <c r="H1165" s="148">
        <v>0.52200000000000002</v>
      </c>
      <c r="I1165" s="148" t="s">
        <v>192</v>
      </c>
      <c r="J1165" s="148" t="s">
        <v>75</v>
      </c>
    </row>
    <row r="1166" spans="1:10" x14ac:dyDescent="0.35">
      <c r="A1166" s="148">
        <v>10.001666666666599</v>
      </c>
      <c r="B1166" s="148">
        <v>37</v>
      </c>
      <c r="C1166" s="148" t="s">
        <v>125</v>
      </c>
      <c r="D1166" s="148">
        <v>3250</v>
      </c>
      <c r="E1166" s="148" t="s">
        <v>201</v>
      </c>
      <c r="F1166" s="148">
        <v>3.4790000000000001</v>
      </c>
      <c r="G1166" s="148">
        <v>1500</v>
      </c>
      <c r="H1166" s="148">
        <v>0.52200000000000002</v>
      </c>
      <c r="I1166" s="148" t="s">
        <v>192</v>
      </c>
      <c r="J1166" s="148" t="s">
        <v>75</v>
      </c>
    </row>
    <row r="1167" spans="1:10" x14ac:dyDescent="0.35">
      <c r="A1167" s="148">
        <v>10.0516666666666</v>
      </c>
      <c r="B1167" s="148">
        <v>37</v>
      </c>
      <c r="C1167" s="148" t="s">
        <v>125</v>
      </c>
      <c r="D1167" s="148">
        <v>2618</v>
      </c>
      <c r="E1167" s="148" t="s">
        <v>201</v>
      </c>
      <c r="F1167" s="148">
        <v>3.4790000000000001</v>
      </c>
      <c r="G1167" s="148">
        <v>1500</v>
      </c>
      <c r="H1167" s="148">
        <v>0.52200000000000002</v>
      </c>
      <c r="I1167" s="148" t="s">
        <v>192</v>
      </c>
      <c r="J1167" s="148" t="s">
        <v>75</v>
      </c>
    </row>
    <row r="1168" spans="1:10" x14ac:dyDescent="0.35">
      <c r="A1168" s="148">
        <v>10.101666666666601</v>
      </c>
      <c r="B1168" s="148">
        <v>37</v>
      </c>
      <c r="C1168" s="148" t="s">
        <v>125</v>
      </c>
      <c r="D1168" s="148">
        <v>3163</v>
      </c>
      <c r="E1168" s="148" t="s">
        <v>201</v>
      </c>
      <c r="F1168" s="148">
        <v>3.4790000000000001</v>
      </c>
      <c r="G1168" s="148">
        <v>1500</v>
      </c>
      <c r="H1168" s="148">
        <v>0.52200000000000002</v>
      </c>
      <c r="I1168" s="148" t="s">
        <v>192</v>
      </c>
      <c r="J1168" s="148" t="s">
        <v>75</v>
      </c>
    </row>
    <row r="1169" spans="1:10" x14ac:dyDescent="0.35">
      <c r="A1169" s="148">
        <v>10.1516666666666</v>
      </c>
      <c r="B1169" s="148">
        <v>37</v>
      </c>
      <c r="C1169" s="148" t="s">
        <v>125</v>
      </c>
      <c r="D1169" s="148">
        <v>2909</v>
      </c>
      <c r="E1169" s="148" t="s">
        <v>201</v>
      </c>
      <c r="F1169" s="148">
        <v>3.4790000000000001</v>
      </c>
      <c r="G1169" s="148">
        <v>1500</v>
      </c>
      <c r="H1169" s="148">
        <v>0.52200000000000002</v>
      </c>
      <c r="I1169" s="148" t="s">
        <v>192</v>
      </c>
      <c r="J1169" s="148" t="s">
        <v>75</v>
      </c>
    </row>
    <row r="1170" spans="1:10" x14ac:dyDescent="0.35">
      <c r="A1170" s="148">
        <v>10.2016666666666</v>
      </c>
      <c r="B1170" s="148">
        <v>37.1</v>
      </c>
      <c r="C1170" s="148" t="s">
        <v>125</v>
      </c>
      <c r="D1170" s="148">
        <v>2860</v>
      </c>
      <c r="E1170" s="148" t="s">
        <v>201</v>
      </c>
      <c r="F1170" s="148">
        <v>3.4790000000000001</v>
      </c>
      <c r="G1170" s="148">
        <v>1500</v>
      </c>
      <c r="H1170" s="148">
        <v>0.52200000000000002</v>
      </c>
      <c r="I1170" s="148" t="s">
        <v>192</v>
      </c>
      <c r="J1170" s="148" t="s">
        <v>75</v>
      </c>
    </row>
    <row r="1171" spans="1:10" x14ac:dyDescent="0.35">
      <c r="A1171" s="148">
        <v>10.251666666666599</v>
      </c>
      <c r="B1171" s="148">
        <v>37</v>
      </c>
      <c r="C1171" s="148" t="s">
        <v>125</v>
      </c>
      <c r="D1171" s="148">
        <v>2850</v>
      </c>
      <c r="E1171" s="148" t="s">
        <v>201</v>
      </c>
      <c r="F1171" s="148">
        <v>3.4790000000000001</v>
      </c>
      <c r="G1171" s="148">
        <v>1500</v>
      </c>
      <c r="H1171" s="148">
        <v>0.52200000000000002</v>
      </c>
      <c r="I1171" s="148" t="s">
        <v>192</v>
      </c>
      <c r="J1171" s="148" t="s">
        <v>75</v>
      </c>
    </row>
    <row r="1172" spans="1:10" x14ac:dyDescent="0.35">
      <c r="A1172" s="148">
        <v>10.3016666666666</v>
      </c>
      <c r="B1172" s="148">
        <v>37</v>
      </c>
      <c r="C1172" s="148" t="s">
        <v>125</v>
      </c>
      <c r="D1172" s="148">
        <v>3034</v>
      </c>
      <c r="E1172" s="148" t="s">
        <v>201</v>
      </c>
      <c r="F1172" s="148">
        <v>3.4790000000000001</v>
      </c>
      <c r="G1172" s="148">
        <v>1500</v>
      </c>
      <c r="H1172" s="148">
        <v>0.52200000000000002</v>
      </c>
      <c r="I1172" s="148" t="s">
        <v>192</v>
      </c>
      <c r="J1172" s="148" t="s">
        <v>75</v>
      </c>
    </row>
    <row r="1173" spans="1:10" x14ac:dyDescent="0.35">
      <c r="A1173" s="148">
        <v>10.351666666666601</v>
      </c>
      <c r="B1173" s="148">
        <v>37</v>
      </c>
      <c r="C1173" s="148" t="s">
        <v>125</v>
      </c>
      <c r="D1173" s="148">
        <v>3087</v>
      </c>
      <c r="E1173" s="148" t="s">
        <v>201</v>
      </c>
      <c r="F1173" s="148">
        <v>3.4790000000000001</v>
      </c>
      <c r="G1173" s="148">
        <v>1500</v>
      </c>
      <c r="H1173" s="148">
        <v>0.52200000000000002</v>
      </c>
      <c r="I1173" s="148" t="s">
        <v>192</v>
      </c>
      <c r="J1173" s="148" t="s">
        <v>75</v>
      </c>
    </row>
    <row r="1174" spans="1:10" x14ac:dyDescent="0.35">
      <c r="A1174" s="148">
        <v>10.4016666666666</v>
      </c>
      <c r="B1174" s="148">
        <v>37</v>
      </c>
      <c r="C1174" s="148" t="s">
        <v>125</v>
      </c>
      <c r="D1174" s="148">
        <v>3510</v>
      </c>
      <c r="E1174" s="148" t="s">
        <v>201</v>
      </c>
      <c r="F1174" s="148">
        <v>3.4790000000000001</v>
      </c>
      <c r="G1174" s="148">
        <v>1500</v>
      </c>
      <c r="H1174" s="148">
        <v>0.52200000000000002</v>
      </c>
      <c r="I1174" s="148" t="s">
        <v>192</v>
      </c>
      <c r="J1174" s="148" t="s">
        <v>75</v>
      </c>
    </row>
    <row r="1175" spans="1:10" x14ac:dyDescent="0.35">
      <c r="A1175" s="148">
        <v>10.4516666666666</v>
      </c>
      <c r="B1175" s="148">
        <v>37</v>
      </c>
      <c r="C1175" s="148" t="s">
        <v>125</v>
      </c>
      <c r="D1175" s="148">
        <v>2975</v>
      </c>
      <c r="E1175" s="148" t="s">
        <v>201</v>
      </c>
      <c r="F1175" s="148">
        <v>3.4790000000000001</v>
      </c>
      <c r="G1175" s="148">
        <v>1500</v>
      </c>
      <c r="H1175" s="148">
        <v>0.52200000000000002</v>
      </c>
      <c r="I1175" s="148" t="s">
        <v>192</v>
      </c>
      <c r="J1175" s="148" t="s">
        <v>75</v>
      </c>
    </row>
    <row r="1176" spans="1:10" x14ac:dyDescent="0.35">
      <c r="A1176" s="148">
        <v>10.501666666666599</v>
      </c>
      <c r="B1176" s="148">
        <v>37</v>
      </c>
      <c r="C1176" s="148" t="s">
        <v>125</v>
      </c>
      <c r="D1176" s="148">
        <v>3683</v>
      </c>
      <c r="E1176" s="148" t="s">
        <v>201</v>
      </c>
      <c r="F1176" s="148">
        <v>3.4790000000000001</v>
      </c>
      <c r="G1176" s="148">
        <v>1500</v>
      </c>
      <c r="H1176" s="148">
        <v>0.52200000000000002</v>
      </c>
      <c r="I1176" s="148" t="s">
        <v>192</v>
      </c>
      <c r="J1176" s="148" t="s">
        <v>75</v>
      </c>
    </row>
    <row r="1177" spans="1:10" x14ac:dyDescent="0.35">
      <c r="A1177" s="148">
        <v>10.5516666666666</v>
      </c>
      <c r="B1177" s="148">
        <v>37</v>
      </c>
      <c r="C1177" s="148" t="s">
        <v>125</v>
      </c>
      <c r="D1177" s="148">
        <v>3070</v>
      </c>
      <c r="E1177" s="148" t="s">
        <v>201</v>
      </c>
      <c r="F1177" s="148">
        <v>3.4790000000000001</v>
      </c>
      <c r="G1177" s="148">
        <v>1500</v>
      </c>
      <c r="H1177" s="148">
        <v>0.52200000000000002</v>
      </c>
      <c r="I1177" s="148" t="s">
        <v>192</v>
      </c>
      <c r="J1177" s="148" t="s">
        <v>75</v>
      </c>
    </row>
    <row r="1178" spans="1:10" x14ac:dyDescent="0.35">
      <c r="A1178" s="148">
        <v>10.601666666666601</v>
      </c>
      <c r="B1178" s="148">
        <v>37</v>
      </c>
      <c r="C1178" s="148" t="s">
        <v>125</v>
      </c>
      <c r="D1178" s="148">
        <v>2639</v>
      </c>
      <c r="E1178" s="148" t="s">
        <v>201</v>
      </c>
      <c r="F1178" s="148">
        <v>3.4790000000000001</v>
      </c>
      <c r="G1178" s="148">
        <v>1500</v>
      </c>
      <c r="H1178" s="148">
        <v>0.52200000000000002</v>
      </c>
      <c r="I1178" s="148" t="s">
        <v>192</v>
      </c>
      <c r="J1178" s="148" t="s">
        <v>75</v>
      </c>
    </row>
    <row r="1179" spans="1:10" x14ac:dyDescent="0.35">
      <c r="A1179" s="148">
        <v>10.6516666666666</v>
      </c>
      <c r="B1179" s="148">
        <v>37</v>
      </c>
      <c r="C1179" s="148" t="s">
        <v>125</v>
      </c>
      <c r="D1179" s="148">
        <v>3169</v>
      </c>
      <c r="E1179" s="148" t="s">
        <v>201</v>
      </c>
      <c r="F1179" s="148">
        <v>3.4790000000000001</v>
      </c>
      <c r="G1179" s="148">
        <v>1500</v>
      </c>
      <c r="H1179" s="148">
        <v>0.52200000000000002</v>
      </c>
      <c r="I1179" s="148" t="s">
        <v>192</v>
      </c>
      <c r="J1179" s="148" t="s">
        <v>75</v>
      </c>
    </row>
    <row r="1180" spans="1:10" x14ac:dyDescent="0.35">
      <c r="A1180" s="148">
        <v>10.7016666666666</v>
      </c>
      <c r="B1180" s="148">
        <v>37</v>
      </c>
      <c r="C1180" s="148" t="s">
        <v>125</v>
      </c>
      <c r="D1180" s="148">
        <v>2860</v>
      </c>
      <c r="E1180" s="148" t="s">
        <v>201</v>
      </c>
      <c r="F1180" s="148">
        <v>3.4790000000000001</v>
      </c>
      <c r="G1180" s="148">
        <v>1500</v>
      </c>
      <c r="H1180" s="148">
        <v>0.52200000000000002</v>
      </c>
      <c r="I1180" s="148" t="s">
        <v>192</v>
      </c>
      <c r="J1180" s="148" t="s">
        <v>75</v>
      </c>
    </row>
    <row r="1181" spans="1:10" x14ac:dyDescent="0.35">
      <c r="A1181" s="148">
        <v>10.751666666666599</v>
      </c>
      <c r="B1181" s="148">
        <v>37</v>
      </c>
      <c r="C1181" s="148" t="s">
        <v>125</v>
      </c>
      <c r="D1181" s="148">
        <v>3150</v>
      </c>
      <c r="E1181" s="148" t="s">
        <v>201</v>
      </c>
      <c r="F1181" s="148">
        <v>3.4790000000000001</v>
      </c>
      <c r="G1181" s="148">
        <v>1500</v>
      </c>
      <c r="H1181" s="148">
        <v>0.52200000000000002</v>
      </c>
      <c r="I1181" s="148" t="s">
        <v>192</v>
      </c>
      <c r="J1181" s="148" t="s">
        <v>75</v>
      </c>
    </row>
    <row r="1182" spans="1:10" x14ac:dyDescent="0.35">
      <c r="A1182" s="148">
        <v>10.8016666666666</v>
      </c>
      <c r="B1182" s="148">
        <v>37</v>
      </c>
      <c r="C1182" s="148" t="s">
        <v>125</v>
      </c>
      <c r="D1182" s="148">
        <v>3531</v>
      </c>
      <c r="E1182" s="148" t="s">
        <v>201</v>
      </c>
      <c r="F1182" s="148">
        <v>3.4790000000000001</v>
      </c>
      <c r="G1182" s="148">
        <v>1500</v>
      </c>
      <c r="H1182" s="148">
        <v>0.52200000000000002</v>
      </c>
      <c r="I1182" s="148" t="s">
        <v>192</v>
      </c>
      <c r="J1182" s="148" t="s">
        <v>75</v>
      </c>
    </row>
    <row r="1183" spans="1:10" x14ac:dyDescent="0.35">
      <c r="A1183" s="148">
        <v>10.851666666666601</v>
      </c>
      <c r="B1183" s="148">
        <v>37</v>
      </c>
      <c r="C1183" s="148" t="s">
        <v>125</v>
      </c>
      <c r="D1183" s="148">
        <v>3167</v>
      </c>
      <c r="E1183" s="148" t="s">
        <v>201</v>
      </c>
      <c r="F1183" s="148">
        <v>3.4790000000000001</v>
      </c>
      <c r="G1183" s="148">
        <v>1500</v>
      </c>
      <c r="H1183" s="148">
        <v>0.52200000000000002</v>
      </c>
      <c r="I1183" s="148" t="s">
        <v>192</v>
      </c>
      <c r="J1183" s="148" t="s">
        <v>75</v>
      </c>
    </row>
    <row r="1184" spans="1:10" x14ac:dyDescent="0.35">
      <c r="A1184" s="148">
        <v>10.9016666666666</v>
      </c>
      <c r="B1184" s="148">
        <v>37</v>
      </c>
      <c r="C1184" s="148" t="s">
        <v>125</v>
      </c>
      <c r="D1184" s="148">
        <v>2700</v>
      </c>
      <c r="E1184" s="148" t="s">
        <v>201</v>
      </c>
      <c r="F1184" s="148">
        <v>3.4790000000000001</v>
      </c>
      <c r="G1184" s="148">
        <v>1500</v>
      </c>
      <c r="H1184" s="148">
        <v>0.52200000000000002</v>
      </c>
      <c r="I1184" s="148" t="s">
        <v>192</v>
      </c>
      <c r="J1184" s="148" t="s">
        <v>75</v>
      </c>
    </row>
    <row r="1185" spans="1:10" x14ac:dyDescent="0.35">
      <c r="A1185" s="148">
        <v>10.9516666666666</v>
      </c>
      <c r="B1185" s="148">
        <v>37</v>
      </c>
      <c r="C1185" s="148" t="s">
        <v>125</v>
      </c>
      <c r="D1185" s="148">
        <v>2841</v>
      </c>
      <c r="E1185" s="148" t="s">
        <v>201</v>
      </c>
      <c r="F1185" s="148">
        <v>3.4790000000000001</v>
      </c>
      <c r="G1185" s="148">
        <v>1500</v>
      </c>
      <c r="H1185" s="148">
        <v>0.52200000000000002</v>
      </c>
      <c r="I1185" s="148" t="s">
        <v>192</v>
      </c>
      <c r="J1185" s="148" t="s">
        <v>75</v>
      </c>
    </row>
    <row r="1186" spans="1:10" x14ac:dyDescent="0.35">
      <c r="A1186" s="148">
        <v>11.001666666666599</v>
      </c>
      <c r="B1186" s="148">
        <v>37</v>
      </c>
      <c r="C1186" s="148" t="s">
        <v>125</v>
      </c>
      <c r="D1186" s="148">
        <v>3341</v>
      </c>
      <c r="E1186" s="148" t="s">
        <v>201</v>
      </c>
      <c r="F1186" s="148">
        <v>3.4790000000000001</v>
      </c>
      <c r="G1186" s="148">
        <v>1500</v>
      </c>
      <c r="H1186" s="148">
        <v>0.52200000000000002</v>
      </c>
      <c r="I1186" s="148" t="s">
        <v>192</v>
      </c>
      <c r="J1186" s="148" t="s">
        <v>75</v>
      </c>
    </row>
    <row r="1187" spans="1:10" x14ac:dyDescent="0.35">
      <c r="A1187" s="148">
        <v>11.0516666666666</v>
      </c>
      <c r="B1187" s="148">
        <v>37</v>
      </c>
      <c r="C1187" s="148" t="s">
        <v>125</v>
      </c>
      <c r="D1187" s="148">
        <v>3254</v>
      </c>
      <c r="E1187" s="148" t="s">
        <v>201</v>
      </c>
      <c r="F1187" s="148">
        <v>3.4790000000000001</v>
      </c>
      <c r="G1187" s="148">
        <v>1500</v>
      </c>
      <c r="H1187" s="148">
        <v>0.52200000000000002</v>
      </c>
      <c r="I1187" s="148" t="s">
        <v>192</v>
      </c>
      <c r="J1187" s="148" t="s">
        <v>75</v>
      </c>
    </row>
    <row r="1188" spans="1:10" x14ac:dyDescent="0.35">
      <c r="A1188" s="148">
        <v>11.101666666666601</v>
      </c>
      <c r="B1188" s="148">
        <v>37</v>
      </c>
      <c r="C1188" s="148" t="s">
        <v>125</v>
      </c>
      <c r="D1188" s="148">
        <v>3579</v>
      </c>
      <c r="E1188" s="148" t="s">
        <v>201</v>
      </c>
      <c r="F1188" s="148">
        <v>3.4790000000000001</v>
      </c>
      <c r="G1188" s="148">
        <v>1500</v>
      </c>
      <c r="H1188" s="148">
        <v>0.52200000000000002</v>
      </c>
      <c r="I1188" s="148" t="s">
        <v>192</v>
      </c>
      <c r="J1188" s="148" t="s">
        <v>75</v>
      </c>
    </row>
    <row r="1189" spans="1:10" x14ac:dyDescent="0.35">
      <c r="A1189" s="148">
        <v>11.1516666666666</v>
      </c>
      <c r="B1189" s="148">
        <v>37</v>
      </c>
      <c r="C1189" s="148" t="s">
        <v>125</v>
      </c>
      <c r="D1189" s="148">
        <v>3500</v>
      </c>
      <c r="E1189" s="148" t="s">
        <v>201</v>
      </c>
      <c r="F1189" s="148">
        <v>3.4790000000000001</v>
      </c>
      <c r="G1189" s="148">
        <v>1500</v>
      </c>
      <c r="H1189" s="148">
        <v>0.52200000000000002</v>
      </c>
      <c r="I1189" s="148" t="s">
        <v>192</v>
      </c>
      <c r="J1189" s="148" t="s">
        <v>75</v>
      </c>
    </row>
    <row r="1190" spans="1:10" x14ac:dyDescent="0.35">
      <c r="A1190" s="148">
        <v>11.2016666666666</v>
      </c>
      <c r="B1190" s="148">
        <v>37</v>
      </c>
      <c r="C1190" s="148" t="s">
        <v>125</v>
      </c>
      <c r="D1190" s="148">
        <v>3772</v>
      </c>
      <c r="E1190" s="148" t="s">
        <v>201</v>
      </c>
      <c r="F1190" s="148">
        <v>3.4790000000000001</v>
      </c>
      <c r="G1190" s="148">
        <v>1500</v>
      </c>
      <c r="H1190" s="148">
        <v>0.52200000000000002</v>
      </c>
      <c r="I1190" s="148" t="s">
        <v>192</v>
      </c>
      <c r="J1190" s="148" t="s">
        <v>75</v>
      </c>
    </row>
    <row r="1191" spans="1:10" x14ac:dyDescent="0.35">
      <c r="A1191" s="148">
        <v>11.251666666666599</v>
      </c>
      <c r="B1191" s="148">
        <v>37</v>
      </c>
      <c r="C1191" s="148" t="s">
        <v>125</v>
      </c>
      <c r="D1191" s="148">
        <v>3240</v>
      </c>
      <c r="E1191" s="148" t="s">
        <v>201</v>
      </c>
      <c r="F1191" s="148">
        <v>3.4790000000000001</v>
      </c>
      <c r="G1191" s="148">
        <v>1500</v>
      </c>
      <c r="H1191" s="148">
        <v>0.52200000000000002</v>
      </c>
      <c r="I1191" s="148" t="s">
        <v>192</v>
      </c>
      <c r="J1191" s="148" t="s">
        <v>75</v>
      </c>
    </row>
    <row r="1192" spans="1:10" x14ac:dyDescent="0.35">
      <c r="A1192" s="148">
        <v>11.3016666666666</v>
      </c>
      <c r="B1192" s="148">
        <v>37</v>
      </c>
      <c r="C1192" s="148" t="s">
        <v>125</v>
      </c>
      <c r="D1192" s="148">
        <v>2990</v>
      </c>
      <c r="E1192" s="148" t="s">
        <v>201</v>
      </c>
      <c r="F1192" s="148">
        <v>3.4790000000000001</v>
      </c>
      <c r="G1192" s="148">
        <v>1500</v>
      </c>
      <c r="H1192" s="148">
        <v>0.52200000000000002</v>
      </c>
      <c r="I1192" s="148" t="s">
        <v>192</v>
      </c>
      <c r="J1192" s="148" t="s">
        <v>75</v>
      </c>
    </row>
    <row r="1193" spans="1:10" x14ac:dyDescent="0.35">
      <c r="A1193" s="148">
        <v>11.351666666666601</v>
      </c>
      <c r="B1193" s="148">
        <v>37</v>
      </c>
      <c r="C1193" s="148" t="s">
        <v>125</v>
      </c>
      <c r="D1193" s="148">
        <v>2998</v>
      </c>
      <c r="E1193" s="148" t="s">
        <v>201</v>
      </c>
      <c r="F1193" s="148">
        <v>3.4790000000000001</v>
      </c>
      <c r="G1193" s="148">
        <v>1500</v>
      </c>
      <c r="H1193" s="148">
        <v>0.52200000000000002</v>
      </c>
      <c r="I1193" s="148" t="s">
        <v>192</v>
      </c>
      <c r="J1193" s="148" t="s">
        <v>75</v>
      </c>
    </row>
    <row r="1194" spans="1:10" x14ac:dyDescent="0.35">
      <c r="A1194" s="148">
        <v>11.4016666666666</v>
      </c>
      <c r="B1194" s="148">
        <v>37</v>
      </c>
      <c r="C1194" s="148" t="s">
        <v>125</v>
      </c>
      <c r="D1194" s="148">
        <v>3104</v>
      </c>
      <c r="E1194" s="148" t="s">
        <v>201</v>
      </c>
      <c r="F1194" s="148">
        <v>3.4790000000000001</v>
      </c>
      <c r="G1194" s="148">
        <v>1500</v>
      </c>
      <c r="H1194" s="148">
        <v>0.52200000000000002</v>
      </c>
      <c r="I1194" s="148" t="s">
        <v>192</v>
      </c>
      <c r="J1194" s="148" t="s">
        <v>75</v>
      </c>
    </row>
    <row r="1195" spans="1:10" x14ac:dyDescent="0.35">
      <c r="A1195" s="148">
        <v>11.4516666666666</v>
      </c>
      <c r="B1195" s="148">
        <v>37</v>
      </c>
      <c r="C1195" s="148" t="s">
        <v>125</v>
      </c>
      <c r="D1195" s="148">
        <v>2887</v>
      </c>
      <c r="E1195" s="148" t="s">
        <v>201</v>
      </c>
      <c r="F1195" s="148">
        <v>3.4790000000000001</v>
      </c>
      <c r="G1195" s="148">
        <v>1500</v>
      </c>
      <c r="H1195" s="148">
        <v>0.52200000000000002</v>
      </c>
      <c r="I1195" s="148" t="s">
        <v>192</v>
      </c>
      <c r="J1195" s="148" t="s">
        <v>75</v>
      </c>
    </row>
    <row r="1196" spans="1:10" x14ac:dyDescent="0.35">
      <c r="A1196" s="148">
        <v>11.501666666666599</v>
      </c>
      <c r="B1196" s="148">
        <v>37</v>
      </c>
      <c r="C1196" s="148" t="s">
        <v>125</v>
      </c>
      <c r="D1196" s="148">
        <v>2836</v>
      </c>
      <c r="E1196" s="148" t="s">
        <v>201</v>
      </c>
      <c r="F1196" s="148">
        <v>3.4790000000000001</v>
      </c>
      <c r="G1196" s="148">
        <v>1500</v>
      </c>
      <c r="H1196" s="148">
        <v>0.52200000000000002</v>
      </c>
      <c r="I1196" s="148" t="s">
        <v>192</v>
      </c>
      <c r="J1196" s="148" t="s">
        <v>75</v>
      </c>
    </row>
    <row r="1197" spans="1:10" x14ac:dyDescent="0.35">
      <c r="A1197" s="148">
        <v>11.5516666666666</v>
      </c>
      <c r="B1197" s="148">
        <v>37</v>
      </c>
      <c r="C1197" s="148" t="s">
        <v>125</v>
      </c>
      <c r="D1197" s="148">
        <v>3555</v>
      </c>
      <c r="E1197" s="148" t="s">
        <v>201</v>
      </c>
      <c r="F1197" s="148">
        <v>3.4790000000000001</v>
      </c>
      <c r="G1197" s="148">
        <v>1500</v>
      </c>
      <c r="H1197" s="148">
        <v>0.52200000000000002</v>
      </c>
      <c r="I1197" s="148" t="s">
        <v>192</v>
      </c>
      <c r="J1197" s="148" t="s">
        <v>75</v>
      </c>
    </row>
    <row r="1198" spans="1:10" x14ac:dyDescent="0.35">
      <c r="A1198" s="148">
        <v>11.601666666666601</v>
      </c>
      <c r="B1198" s="148">
        <v>37</v>
      </c>
      <c r="C1198" s="148" t="s">
        <v>125</v>
      </c>
      <c r="D1198" s="148">
        <v>3485</v>
      </c>
      <c r="E1198" s="148" t="s">
        <v>201</v>
      </c>
      <c r="F1198" s="148">
        <v>3.4790000000000001</v>
      </c>
      <c r="G1198" s="148">
        <v>1500</v>
      </c>
      <c r="H1198" s="148">
        <v>0.52200000000000002</v>
      </c>
      <c r="I1198" s="148" t="s">
        <v>192</v>
      </c>
      <c r="J1198" s="148" t="s">
        <v>75</v>
      </c>
    </row>
    <row r="1199" spans="1:10" x14ac:dyDescent="0.35">
      <c r="A1199" s="148">
        <v>11.6516666666666</v>
      </c>
      <c r="B1199" s="148">
        <v>37</v>
      </c>
      <c r="C1199" s="148" t="s">
        <v>125</v>
      </c>
      <c r="D1199" s="148">
        <v>3218</v>
      </c>
      <c r="E1199" s="148" t="s">
        <v>201</v>
      </c>
      <c r="F1199" s="148">
        <v>3.4790000000000001</v>
      </c>
      <c r="G1199" s="148">
        <v>1500</v>
      </c>
      <c r="H1199" s="148">
        <v>0.52200000000000002</v>
      </c>
      <c r="I1199" s="148" t="s">
        <v>192</v>
      </c>
      <c r="J1199" s="148" t="s">
        <v>75</v>
      </c>
    </row>
    <row r="1200" spans="1:10" x14ac:dyDescent="0.35">
      <c r="A1200" s="148">
        <v>11.7016666666666</v>
      </c>
      <c r="B1200" s="148">
        <v>37</v>
      </c>
      <c r="C1200" s="148" t="s">
        <v>125</v>
      </c>
      <c r="D1200" s="148">
        <v>3219</v>
      </c>
      <c r="E1200" s="148" t="s">
        <v>201</v>
      </c>
      <c r="F1200" s="148">
        <v>3.4790000000000001</v>
      </c>
      <c r="G1200" s="148">
        <v>1500</v>
      </c>
      <c r="H1200" s="148">
        <v>0.52200000000000002</v>
      </c>
      <c r="I1200" s="148" t="s">
        <v>192</v>
      </c>
      <c r="J1200" s="148" t="s">
        <v>75</v>
      </c>
    </row>
    <row r="1201" spans="1:10" x14ac:dyDescent="0.35">
      <c r="A1201" s="148">
        <v>11.751666666666599</v>
      </c>
      <c r="B1201" s="148">
        <v>37</v>
      </c>
      <c r="C1201" s="148" t="s">
        <v>125</v>
      </c>
      <c r="D1201" s="148">
        <v>3189</v>
      </c>
      <c r="E1201" s="148" t="s">
        <v>201</v>
      </c>
      <c r="F1201" s="148">
        <v>3.4790000000000001</v>
      </c>
      <c r="G1201" s="148">
        <v>1500</v>
      </c>
      <c r="H1201" s="148">
        <v>0.52200000000000002</v>
      </c>
      <c r="I1201" s="148" t="s">
        <v>192</v>
      </c>
      <c r="J1201" s="148" t="s">
        <v>75</v>
      </c>
    </row>
    <row r="1202" spans="1:10" x14ac:dyDescent="0.35">
      <c r="A1202" s="148">
        <v>11.8016666666666</v>
      </c>
      <c r="B1202" s="148">
        <v>37</v>
      </c>
      <c r="C1202" s="148" t="s">
        <v>125</v>
      </c>
      <c r="D1202" s="148">
        <v>4182</v>
      </c>
      <c r="E1202" s="148" t="s">
        <v>201</v>
      </c>
      <c r="F1202" s="148">
        <v>3.4790000000000001</v>
      </c>
      <c r="G1202" s="148">
        <v>1500</v>
      </c>
      <c r="H1202" s="148">
        <v>0.52200000000000002</v>
      </c>
      <c r="I1202" s="148" t="s">
        <v>192</v>
      </c>
      <c r="J1202" s="148" t="s">
        <v>75</v>
      </c>
    </row>
    <row r="1203" spans="1:10" x14ac:dyDescent="0.35">
      <c r="A1203" s="148">
        <v>11.851666666666601</v>
      </c>
      <c r="B1203" s="148">
        <v>37</v>
      </c>
      <c r="C1203" s="148" t="s">
        <v>125</v>
      </c>
      <c r="D1203" s="148">
        <v>2851</v>
      </c>
      <c r="E1203" s="148" t="s">
        <v>201</v>
      </c>
      <c r="F1203" s="148">
        <v>3.4790000000000001</v>
      </c>
      <c r="G1203" s="148">
        <v>1500</v>
      </c>
      <c r="H1203" s="148">
        <v>0.52200000000000002</v>
      </c>
      <c r="I1203" s="148" t="s">
        <v>192</v>
      </c>
      <c r="J1203" s="148" t="s">
        <v>75</v>
      </c>
    </row>
    <row r="1204" spans="1:10" x14ac:dyDescent="0.35">
      <c r="A1204" s="148">
        <v>11.9016666666666</v>
      </c>
      <c r="B1204" s="148">
        <v>37</v>
      </c>
      <c r="C1204" s="148" t="s">
        <v>125</v>
      </c>
      <c r="D1204" s="148">
        <v>3111</v>
      </c>
      <c r="E1204" s="148" t="s">
        <v>201</v>
      </c>
      <c r="F1204" s="148">
        <v>3.4790000000000001</v>
      </c>
      <c r="G1204" s="148">
        <v>1500</v>
      </c>
      <c r="H1204" s="148">
        <v>0.52200000000000002</v>
      </c>
      <c r="I1204" s="148" t="s">
        <v>192</v>
      </c>
      <c r="J1204" s="148" t="s">
        <v>75</v>
      </c>
    </row>
    <row r="1205" spans="1:10" x14ac:dyDescent="0.35">
      <c r="A1205" s="148">
        <v>11.9516666666666</v>
      </c>
      <c r="B1205" s="148">
        <v>37</v>
      </c>
      <c r="C1205" s="148" t="s">
        <v>125</v>
      </c>
      <c r="D1205" s="148">
        <v>3309</v>
      </c>
      <c r="E1205" s="148" t="s">
        <v>201</v>
      </c>
      <c r="F1205" s="148">
        <v>3.4790000000000001</v>
      </c>
      <c r="G1205" s="148">
        <v>1500</v>
      </c>
      <c r="H1205" s="148">
        <v>0.52200000000000002</v>
      </c>
      <c r="I1205" s="148" t="s">
        <v>192</v>
      </c>
      <c r="J1205" s="148" t="s">
        <v>75</v>
      </c>
    </row>
    <row r="1206" spans="1:10" x14ac:dyDescent="0.35">
      <c r="A1206" s="148">
        <v>12.001666666666599</v>
      </c>
      <c r="B1206" s="148">
        <v>37</v>
      </c>
      <c r="C1206" s="148" t="s">
        <v>125</v>
      </c>
      <c r="D1206" s="148">
        <v>3210</v>
      </c>
      <c r="E1206" s="148" t="s">
        <v>201</v>
      </c>
      <c r="F1206" s="148">
        <v>3.4790000000000001</v>
      </c>
      <c r="G1206" s="148">
        <v>1500</v>
      </c>
      <c r="H1206" s="148">
        <v>0.52200000000000002</v>
      </c>
      <c r="I1206" s="148" t="s">
        <v>192</v>
      </c>
      <c r="J1206" s="148" t="s">
        <v>75</v>
      </c>
    </row>
    <row r="1207" spans="1:10" x14ac:dyDescent="0.35">
      <c r="A1207" s="148">
        <v>1.6666666666666601E-3</v>
      </c>
      <c r="B1207" s="148">
        <v>37</v>
      </c>
      <c r="C1207" s="148" t="s">
        <v>124</v>
      </c>
      <c r="D1207" s="148">
        <v>2161</v>
      </c>
      <c r="E1207" s="148" t="s">
        <v>201</v>
      </c>
      <c r="F1207" s="148">
        <v>3.4790000000000001</v>
      </c>
      <c r="G1207" s="148">
        <v>1500</v>
      </c>
      <c r="H1207" s="148">
        <v>0.52200000000000002</v>
      </c>
      <c r="I1207" s="148" t="s">
        <v>192</v>
      </c>
      <c r="J1207" s="148" t="s">
        <v>75</v>
      </c>
    </row>
    <row r="1208" spans="1:10" x14ac:dyDescent="0.35">
      <c r="A1208" s="148">
        <v>5.1666666666666597E-2</v>
      </c>
      <c r="B1208" s="148">
        <v>37</v>
      </c>
      <c r="C1208" s="148" t="s">
        <v>124</v>
      </c>
      <c r="D1208" s="148">
        <v>1915</v>
      </c>
      <c r="E1208" s="148" t="s">
        <v>201</v>
      </c>
      <c r="F1208" s="148">
        <v>3.4790000000000001</v>
      </c>
      <c r="G1208" s="148">
        <v>1500</v>
      </c>
      <c r="H1208" s="148">
        <v>0.52200000000000002</v>
      </c>
      <c r="I1208" s="148" t="s">
        <v>192</v>
      </c>
      <c r="J1208" s="148" t="s">
        <v>75</v>
      </c>
    </row>
    <row r="1209" spans="1:10" x14ac:dyDescent="0.35">
      <c r="A1209" s="148">
        <v>0.101666666666666</v>
      </c>
      <c r="B1209" s="148">
        <v>37</v>
      </c>
      <c r="C1209" s="148" t="s">
        <v>124</v>
      </c>
      <c r="D1209" s="148">
        <v>1451</v>
      </c>
      <c r="E1209" s="148" t="s">
        <v>201</v>
      </c>
      <c r="F1209" s="148">
        <v>3.4790000000000001</v>
      </c>
      <c r="G1209" s="148">
        <v>1500</v>
      </c>
      <c r="H1209" s="148">
        <v>0.52200000000000002</v>
      </c>
      <c r="I1209" s="148" t="s">
        <v>192</v>
      </c>
      <c r="J1209" s="148" t="s">
        <v>75</v>
      </c>
    </row>
    <row r="1210" spans="1:10" x14ac:dyDescent="0.35">
      <c r="A1210" s="148">
        <v>0.15166666666666601</v>
      </c>
      <c r="B1210" s="148">
        <v>37</v>
      </c>
      <c r="C1210" s="148" t="s">
        <v>124</v>
      </c>
      <c r="D1210" s="148">
        <v>1296</v>
      </c>
      <c r="E1210" s="148" t="s">
        <v>201</v>
      </c>
      <c r="F1210" s="148">
        <v>3.4790000000000001</v>
      </c>
      <c r="G1210" s="148">
        <v>1500</v>
      </c>
      <c r="H1210" s="148">
        <v>0.52200000000000002</v>
      </c>
      <c r="I1210" s="148" t="s">
        <v>192</v>
      </c>
      <c r="J1210" s="148" t="s">
        <v>75</v>
      </c>
    </row>
    <row r="1211" spans="1:10" x14ac:dyDescent="0.35">
      <c r="A1211" s="148">
        <v>0.20166666666666599</v>
      </c>
      <c r="B1211" s="148">
        <v>37</v>
      </c>
      <c r="C1211" s="148" t="s">
        <v>124</v>
      </c>
      <c r="D1211" s="148">
        <v>1089</v>
      </c>
      <c r="E1211" s="148" t="s">
        <v>201</v>
      </c>
      <c r="F1211" s="148">
        <v>3.4790000000000001</v>
      </c>
      <c r="G1211" s="148">
        <v>1500</v>
      </c>
      <c r="H1211" s="148">
        <v>0.52200000000000002</v>
      </c>
      <c r="I1211" s="148" t="s">
        <v>192</v>
      </c>
      <c r="J1211" s="148" t="s">
        <v>75</v>
      </c>
    </row>
    <row r="1212" spans="1:10" x14ac:dyDescent="0.35">
      <c r="A1212" s="148">
        <v>0.25166666666666598</v>
      </c>
      <c r="B1212" s="148">
        <v>37</v>
      </c>
      <c r="C1212" s="148" t="s">
        <v>124</v>
      </c>
      <c r="D1212" s="148">
        <v>1113</v>
      </c>
      <c r="E1212" s="148" t="s">
        <v>201</v>
      </c>
      <c r="F1212" s="148">
        <v>3.4790000000000001</v>
      </c>
      <c r="G1212" s="148">
        <v>1500</v>
      </c>
      <c r="H1212" s="148">
        <v>0.52200000000000002</v>
      </c>
      <c r="I1212" s="148" t="s">
        <v>192</v>
      </c>
      <c r="J1212" s="148" t="s">
        <v>75</v>
      </c>
    </row>
    <row r="1213" spans="1:10" x14ac:dyDescent="0.35">
      <c r="A1213" s="148">
        <v>0.30166666666666597</v>
      </c>
      <c r="B1213" s="148">
        <v>37</v>
      </c>
      <c r="C1213" s="148" t="s">
        <v>124</v>
      </c>
      <c r="D1213" s="148">
        <v>1088</v>
      </c>
      <c r="E1213" s="148" t="s">
        <v>201</v>
      </c>
      <c r="F1213" s="148">
        <v>3.4790000000000001</v>
      </c>
      <c r="G1213" s="148">
        <v>1500</v>
      </c>
      <c r="H1213" s="148">
        <v>0.52200000000000002</v>
      </c>
      <c r="I1213" s="148" t="s">
        <v>192</v>
      </c>
      <c r="J1213" s="148" t="s">
        <v>75</v>
      </c>
    </row>
    <row r="1214" spans="1:10" x14ac:dyDescent="0.35">
      <c r="A1214" s="148">
        <v>0.35166666666666602</v>
      </c>
      <c r="B1214" s="148">
        <v>37</v>
      </c>
      <c r="C1214" s="148" t="s">
        <v>124</v>
      </c>
      <c r="D1214" s="148">
        <v>634</v>
      </c>
      <c r="E1214" s="148" t="s">
        <v>201</v>
      </c>
      <c r="F1214" s="148">
        <v>3.4790000000000001</v>
      </c>
      <c r="G1214" s="148">
        <v>1500</v>
      </c>
      <c r="H1214" s="148">
        <v>0.52200000000000002</v>
      </c>
      <c r="I1214" s="148" t="s">
        <v>192</v>
      </c>
      <c r="J1214" s="148" t="s">
        <v>75</v>
      </c>
    </row>
    <row r="1215" spans="1:10" x14ac:dyDescent="0.35">
      <c r="A1215" s="148">
        <v>0.40166666666666601</v>
      </c>
      <c r="B1215" s="148">
        <v>37</v>
      </c>
      <c r="C1215" s="148" t="s">
        <v>124</v>
      </c>
      <c r="D1215" s="148">
        <v>757</v>
      </c>
      <c r="E1215" s="148" t="s">
        <v>201</v>
      </c>
      <c r="F1215" s="148">
        <v>3.4790000000000001</v>
      </c>
      <c r="G1215" s="148">
        <v>1500</v>
      </c>
      <c r="H1215" s="148">
        <v>0.52200000000000002</v>
      </c>
      <c r="I1215" s="148" t="s">
        <v>192</v>
      </c>
      <c r="J1215" s="148" t="s">
        <v>75</v>
      </c>
    </row>
    <row r="1216" spans="1:10" x14ac:dyDescent="0.35">
      <c r="A1216" s="148">
        <v>0.45166666666666599</v>
      </c>
      <c r="B1216" s="148">
        <v>37</v>
      </c>
      <c r="C1216" s="148" t="s">
        <v>124</v>
      </c>
      <c r="D1216" s="148">
        <v>699</v>
      </c>
      <c r="E1216" s="148" t="s">
        <v>201</v>
      </c>
      <c r="F1216" s="148">
        <v>3.4790000000000001</v>
      </c>
      <c r="G1216" s="148">
        <v>1500</v>
      </c>
      <c r="H1216" s="148">
        <v>0.52200000000000002</v>
      </c>
      <c r="I1216" s="148" t="s">
        <v>192</v>
      </c>
      <c r="J1216" s="148" t="s">
        <v>75</v>
      </c>
    </row>
    <row r="1217" spans="1:10" x14ac:dyDescent="0.35">
      <c r="A1217" s="148">
        <v>0.50166666666666604</v>
      </c>
      <c r="B1217" s="148">
        <v>37</v>
      </c>
      <c r="C1217" s="148" t="s">
        <v>124</v>
      </c>
      <c r="D1217" s="148">
        <v>689</v>
      </c>
      <c r="E1217" s="148" t="s">
        <v>201</v>
      </c>
      <c r="F1217" s="148">
        <v>3.4790000000000001</v>
      </c>
      <c r="G1217" s="148">
        <v>1500</v>
      </c>
      <c r="H1217" s="148">
        <v>0.52200000000000002</v>
      </c>
      <c r="I1217" s="148" t="s">
        <v>192</v>
      </c>
      <c r="J1217" s="148" t="s">
        <v>75</v>
      </c>
    </row>
    <row r="1218" spans="1:10" x14ac:dyDescent="0.35">
      <c r="A1218" s="148">
        <v>0.55166666666666597</v>
      </c>
      <c r="B1218" s="148">
        <v>37</v>
      </c>
      <c r="C1218" s="148" t="s">
        <v>124</v>
      </c>
      <c r="D1218" s="148">
        <v>870</v>
      </c>
      <c r="E1218" s="148" t="s">
        <v>201</v>
      </c>
      <c r="F1218" s="148">
        <v>3.4790000000000001</v>
      </c>
      <c r="G1218" s="148">
        <v>1500</v>
      </c>
      <c r="H1218" s="148">
        <v>0.52200000000000002</v>
      </c>
      <c r="I1218" s="148" t="s">
        <v>192</v>
      </c>
      <c r="J1218" s="148" t="s">
        <v>75</v>
      </c>
    </row>
    <row r="1219" spans="1:10" x14ac:dyDescent="0.35">
      <c r="A1219" s="148">
        <v>0.60166666666666602</v>
      </c>
      <c r="B1219" s="148">
        <v>37</v>
      </c>
      <c r="C1219" s="148" t="s">
        <v>124</v>
      </c>
      <c r="D1219" s="148">
        <v>720</v>
      </c>
      <c r="E1219" s="148" t="s">
        <v>201</v>
      </c>
      <c r="F1219" s="148">
        <v>3.4790000000000001</v>
      </c>
      <c r="G1219" s="148">
        <v>1500</v>
      </c>
      <c r="H1219" s="148">
        <v>0.52200000000000002</v>
      </c>
      <c r="I1219" s="148" t="s">
        <v>192</v>
      </c>
      <c r="J1219" s="148" t="s">
        <v>75</v>
      </c>
    </row>
    <row r="1220" spans="1:10" x14ac:dyDescent="0.35">
      <c r="A1220" s="148">
        <v>0.65166666666666595</v>
      </c>
      <c r="B1220" s="148">
        <v>37</v>
      </c>
      <c r="C1220" s="148" t="s">
        <v>124</v>
      </c>
      <c r="D1220" s="148">
        <v>671</v>
      </c>
      <c r="E1220" s="148" t="s">
        <v>201</v>
      </c>
      <c r="F1220" s="148">
        <v>3.4790000000000001</v>
      </c>
      <c r="G1220" s="148">
        <v>1500</v>
      </c>
      <c r="H1220" s="148">
        <v>0.52200000000000002</v>
      </c>
      <c r="I1220" s="148" t="s">
        <v>192</v>
      </c>
      <c r="J1220" s="148" t="s">
        <v>75</v>
      </c>
    </row>
    <row r="1221" spans="1:10" x14ac:dyDescent="0.35">
      <c r="A1221" s="148">
        <v>0.70166666666666599</v>
      </c>
      <c r="B1221" s="148">
        <v>37</v>
      </c>
      <c r="C1221" s="148" t="s">
        <v>124</v>
      </c>
      <c r="D1221" s="148">
        <v>673</v>
      </c>
      <c r="E1221" s="148" t="s">
        <v>201</v>
      </c>
      <c r="F1221" s="148">
        <v>3.4790000000000001</v>
      </c>
      <c r="G1221" s="148">
        <v>1500</v>
      </c>
      <c r="H1221" s="148">
        <v>0.52200000000000002</v>
      </c>
      <c r="I1221" s="148" t="s">
        <v>192</v>
      </c>
      <c r="J1221" s="148" t="s">
        <v>75</v>
      </c>
    </row>
    <row r="1222" spans="1:10" x14ac:dyDescent="0.35">
      <c r="A1222" s="148">
        <v>0.75166666666666604</v>
      </c>
      <c r="B1222" s="148">
        <v>37</v>
      </c>
      <c r="C1222" s="148" t="s">
        <v>124</v>
      </c>
      <c r="D1222" s="148">
        <v>655</v>
      </c>
      <c r="E1222" s="148" t="s">
        <v>201</v>
      </c>
      <c r="F1222" s="148">
        <v>3.4790000000000001</v>
      </c>
      <c r="G1222" s="148">
        <v>1500</v>
      </c>
      <c r="H1222" s="148">
        <v>0.52200000000000002</v>
      </c>
      <c r="I1222" s="148" t="s">
        <v>192</v>
      </c>
      <c r="J1222" s="148" t="s">
        <v>75</v>
      </c>
    </row>
    <row r="1223" spans="1:10" x14ac:dyDescent="0.35">
      <c r="A1223" s="148">
        <v>0.80166666666666597</v>
      </c>
      <c r="B1223" s="148">
        <v>37</v>
      </c>
      <c r="C1223" s="148" t="s">
        <v>124</v>
      </c>
      <c r="D1223" s="148">
        <v>771</v>
      </c>
      <c r="E1223" s="148" t="s">
        <v>201</v>
      </c>
      <c r="F1223" s="148">
        <v>3.4790000000000001</v>
      </c>
      <c r="G1223" s="148">
        <v>1500</v>
      </c>
      <c r="H1223" s="148">
        <v>0.52200000000000002</v>
      </c>
      <c r="I1223" s="148" t="s">
        <v>192</v>
      </c>
      <c r="J1223" s="148" t="s">
        <v>75</v>
      </c>
    </row>
    <row r="1224" spans="1:10" x14ac:dyDescent="0.35">
      <c r="A1224" s="148">
        <v>0.85166666666666602</v>
      </c>
      <c r="B1224" s="148">
        <v>37</v>
      </c>
      <c r="C1224" s="148" t="s">
        <v>124</v>
      </c>
      <c r="D1224" s="148">
        <v>713</v>
      </c>
      <c r="E1224" s="148" t="s">
        <v>201</v>
      </c>
      <c r="F1224" s="148">
        <v>3.4790000000000001</v>
      </c>
      <c r="G1224" s="148">
        <v>1500</v>
      </c>
      <c r="H1224" s="148">
        <v>0.52200000000000002</v>
      </c>
      <c r="I1224" s="148" t="s">
        <v>192</v>
      </c>
      <c r="J1224" s="148" t="s">
        <v>75</v>
      </c>
    </row>
    <row r="1225" spans="1:10" x14ac:dyDescent="0.35">
      <c r="A1225" s="148">
        <v>0.90166666666666595</v>
      </c>
      <c r="B1225" s="148">
        <v>37</v>
      </c>
      <c r="C1225" s="148" t="s">
        <v>124</v>
      </c>
      <c r="D1225" s="148">
        <v>701</v>
      </c>
      <c r="E1225" s="148" t="s">
        <v>201</v>
      </c>
      <c r="F1225" s="148">
        <v>3.4790000000000001</v>
      </c>
      <c r="G1225" s="148">
        <v>1500</v>
      </c>
      <c r="H1225" s="148">
        <v>0.52200000000000002</v>
      </c>
      <c r="I1225" s="148" t="s">
        <v>192</v>
      </c>
      <c r="J1225" s="148" t="s">
        <v>75</v>
      </c>
    </row>
    <row r="1226" spans="1:10" x14ac:dyDescent="0.35">
      <c r="A1226" s="148">
        <v>0.95166666666666599</v>
      </c>
      <c r="B1226" s="148">
        <v>37</v>
      </c>
      <c r="C1226" s="148" t="s">
        <v>124</v>
      </c>
      <c r="D1226" s="148">
        <v>604</v>
      </c>
      <c r="E1226" s="148" t="s">
        <v>201</v>
      </c>
      <c r="F1226" s="148">
        <v>3.4790000000000001</v>
      </c>
      <c r="G1226" s="148">
        <v>1500</v>
      </c>
      <c r="H1226" s="148">
        <v>0.52200000000000002</v>
      </c>
      <c r="I1226" s="148" t="s">
        <v>192</v>
      </c>
      <c r="J1226" s="148" t="s">
        <v>75</v>
      </c>
    </row>
    <row r="1227" spans="1:10" x14ac:dyDescent="0.35">
      <c r="A1227" s="148">
        <v>1.00166666666666</v>
      </c>
      <c r="B1227" s="148">
        <v>37</v>
      </c>
      <c r="C1227" s="148" t="s">
        <v>124</v>
      </c>
      <c r="D1227" s="148">
        <v>572</v>
      </c>
      <c r="E1227" s="148" t="s">
        <v>201</v>
      </c>
      <c r="F1227" s="148">
        <v>3.4790000000000001</v>
      </c>
      <c r="G1227" s="148">
        <v>1500</v>
      </c>
      <c r="H1227" s="148">
        <v>0.52200000000000002</v>
      </c>
      <c r="I1227" s="148" t="s">
        <v>192</v>
      </c>
      <c r="J1227" s="148" t="s">
        <v>75</v>
      </c>
    </row>
    <row r="1228" spans="1:10" x14ac:dyDescent="0.35">
      <c r="A1228" s="148">
        <v>1.0516666666666601</v>
      </c>
      <c r="B1228" s="148">
        <v>37</v>
      </c>
      <c r="C1228" s="148" t="s">
        <v>124</v>
      </c>
      <c r="D1228" s="148">
        <v>649</v>
      </c>
      <c r="E1228" s="148" t="s">
        <v>201</v>
      </c>
      <c r="F1228" s="148">
        <v>3.4790000000000001</v>
      </c>
      <c r="G1228" s="148">
        <v>1500</v>
      </c>
      <c r="H1228" s="148">
        <v>0.52200000000000002</v>
      </c>
      <c r="I1228" s="148" t="s">
        <v>192</v>
      </c>
      <c r="J1228" s="148" t="s">
        <v>75</v>
      </c>
    </row>
    <row r="1229" spans="1:10" x14ac:dyDescent="0.35">
      <c r="A1229" s="148">
        <v>1.1016666666666599</v>
      </c>
      <c r="B1229" s="148">
        <v>37</v>
      </c>
      <c r="C1229" s="148" t="s">
        <v>124</v>
      </c>
      <c r="D1229" s="148">
        <v>720</v>
      </c>
      <c r="E1229" s="148" t="s">
        <v>201</v>
      </c>
      <c r="F1229" s="148">
        <v>3.4790000000000001</v>
      </c>
      <c r="G1229" s="148">
        <v>1500</v>
      </c>
      <c r="H1229" s="148">
        <v>0.52200000000000002</v>
      </c>
      <c r="I1229" s="148" t="s">
        <v>192</v>
      </c>
      <c r="J1229" s="148" t="s">
        <v>75</v>
      </c>
    </row>
    <row r="1230" spans="1:10" x14ac:dyDescent="0.35">
      <c r="A1230" s="148">
        <v>1.15166666666666</v>
      </c>
      <c r="B1230" s="148">
        <v>36.9</v>
      </c>
      <c r="C1230" s="148" t="s">
        <v>124</v>
      </c>
      <c r="D1230" s="148">
        <v>719</v>
      </c>
      <c r="E1230" s="148" t="s">
        <v>201</v>
      </c>
      <c r="F1230" s="148">
        <v>3.4790000000000001</v>
      </c>
      <c r="G1230" s="148">
        <v>1500</v>
      </c>
      <c r="H1230" s="148">
        <v>0.52200000000000002</v>
      </c>
      <c r="I1230" s="148" t="s">
        <v>192</v>
      </c>
      <c r="J1230" s="148" t="s">
        <v>75</v>
      </c>
    </row>
    <row r="1231" spans="1:10" x14ac:dyDescent="0.35">
      <c r="A1231" s="148">
        <v>1.20166666666666</v>
      </c>
      <c r="B1231" s="148">
        <v>37</v>
      </c>
      <c r="C1231" s="148" t="s">
        <v>124</v>
      </c>
      <c r="D1231" s="148">
        <v>683</v>
      </c>
      <c r="E1231" s="148" t="s">
        <v>201</v>
      </c>
      <c r="F1231" s="148">
        <v>3.4790000000000001</v>
      </c>
      <c r="G1231" s="148">
        <v>1500</v>
      </c>
      <c r="H1231" s="148">
        <v>0.52200000000000002</v>
      </c>
      <c r="I1231" s="148" t="s">
        <v>192</v>
      </c>
      <c r="J1231" s="148" t="s">
        <v>75</v>
      </c>
    </row>
    <row r="1232" spans="1:10" x14ac:dyDescent="0.35">
      <c r="A1232" s="148">
        <v>1.25166666666666</v>
      </c>
      <c r="B1232" s="148">
        <v>37</v>
      </c>
      <c r="C1232" s="148" t="s">
        <v>124</v>
      </c>
      <c r="D1232" s="148">
        <v>562</v>
      </c>
      <c r="E1232" s="148" t="s">
        <v>201</v>
      </c>
      <c r="F1232" s="148">
        <v>3.4790000000000001</v>
      </c>
      <c r="G1232" s="148">
        <v>1500</v>
      </c>
      <c r="H1232" s="148">
        <v>0.52200000000000002</v>
      </c>
      <c r="I1232" s="148" t="s">
        <v>192</v>
      </c>
      <c r="J1232" s="148" t="s">
        <v>75</v>
      </c>
    </row>
    <row r="1233" spans="1:10" x14ac:dyDescent="0.35">
      <c r="A1233" s="148">
        <v>1.3016666666666601</v>
      </c>
      <c r="B1233" s="148">
        <v>37</v>
      </c>
      <c r="C1233" s="148" t="s">
        <v>124</v>
      </c>
      <c r="D1233" s="148">
        <v>622</v>
      </c>
      <c r="E1233" s="148" t="s">
        <v>201</v>
      </c>
      <c r="F1233" s="148">
        <v>3.4790000000000001</v>
      </c>
      <c r="G1233" s="148">
        <v>1500</v>
      </c>
      <c r="H1233" s="148">
        <v>0.52200000000000002</v>
      </c>
      <c r="I1233" s="148" t="s">
        <v>192</v>
      </c>
      <c r="J1233" s="148" t="s">
        <v>75</v>
      </c>
    </row>
    <row r="1234" spans="1:10" x14ac:dyDescent="0.35">
      <c r="A1234" s="148">
        <v>1.3516666666666599</v>
      </c>
      <c r="B1234" s="148">
        <v>37</v>
      </c>
      <c r="C1234" s="148" t="s">
        <v>124</v>
      </c>
      <c r="D1234" s="148">
        <v>795</v>
      </c>
      <c r="E1234" s="148" t="s">
        <v>201</v>
      </c>
      <c r="F1234" s="148">
        <v>3.4790000000000001</v>
      </c>
      <c r="G1234" s="148">
        <v>1500</v>
      </c>
      <c r="H1234" s="148">
        <v>0.52200000000000002</v>
      </c>
      <c r="I1234" s="148" t="s">
        <v>192</v>
      </c>
      <c r="J1234" s="148" t="s">
        <v>75</v>
      </c>
    </row>
    <row r="1235" spans="1:10" x14ac:dyDescent="0.35">
      <c r="A1235" s="148">
        <v>1.40166666666666</v>
      </c>
      <c r="B1235" s="148">
        <v>37</v>
      </c>
      <c r="C1235" s="148" t="s">
        <v>124</v>
      </c>
      <c r="D1235" s="148">
        <v>530</v>
      </c>
      <c r="E1235" s="148" t="s">
        <v>201</v>
      </c>
      <c r="F1235" s="148">
        <v>3.4790000000000001</v>
      </c>
      <c r="G1235" s="148">
        <v>1500</v>
      </c>
      <c r="H1235" s="148">
        <v>0.52200000000000002</v>
      </c>
      <c r="I1235" s="148" t="s">
        <v>192</v>
      </c>
      <c r="J1235" s="148" t="s">
        <v>75</v>
      </c>
    </row>
    <row r="1236" spans="1:10" x14ac:dyDescent="0.35">
      <c r="A1236" s="148">
        <v>1.45166666666666</v>
      </c>
      <c r="B1236" s="148">
        <v>37</v>
      </c>
      <c r="C1236" s="148" t="s">
        <v>124</v>
      </c>
      <c r="D1236" s="148">
        <v>550</v>
      </c>
      <c r="E1236" s="148" t="s">
        <v>201</v>
      </c>
      <c r="F1236" s="148">
        <v>3.4790000000000001</v>
      </c>
      <c r="G1236" s="148">
        <v>1500</v>
      </c>
      <c r="H1236" s="148">
        <v>0.52200000000000002</v>
      </c>
      <c r="I1236" s="148" t="s">
        <v>192</v>
      </c>
      <c r="J1236" s="148" t="s">
        <v>75</v>
      </c>
    </row>
    <row r="1237" spans="1:10" x14ac:dyDescent="0.35">
      <c r="A1237" s="148">
        <v>1.50166666666666</v>
      </c>
      <c r="B1237" s="148">
        <v>37</v>
      </c>
      <c r="C1237" s="148" t="s">
        <v>124</v>
      </c>
      <c r="D1237" s="148">
        <v>480</v>
      </c>
      <c r="E1237" s="148" t="s">
        <v>201</v>
      </c>
      <c r="F1237" s="148">
        <v>3.4790000000000001</v>
      </c>
      <c r="G1237" s="148">
        <v>1500</v>
      </c>
      <c r="H1237" s="148">
        <v>0.52200000000000002</v>
      </c>
      <c r="I1237" s="148" t="s">
        <v>192</v>
      </c>
      <c r="J1237" s="148" t="s">
        <v>75</v>
      </c>
    </row>
    <row r="1238" spans="1:10" x14ac:dyDescent="0.35">
      <c r="A1238" s="148">
        <v>1.5516666666666601</v>
      </c>
      <c r="B1238" s="148">
        <v>37</v>
      </c>
      <c r="C1238" s="148" t="s">
        <v>124</v>
      </c>
      <c r="D1238" s="148">
        <v>808</v>
      </c>
      <c r="E1238" s="148" t="s">
        <v>201</v>
      </c>
      <c r="F1238" s="148">
        <v>3.4790000000000001</v>
      </c>
      <c r="G1238" s="148">
        <v>1500</v>
      </c>
      <c r="H1238" s="148">
        <v>0.52200000000000002</v>
      </c>
      <c r="I1238" s="148" t="s">
        <v>192</v>
      </c>
      <c r="J1238" s="148" t="s">
        <v>75</v>
      </c>
    </row>
    <row r="1239" spans="1:10" x14ac:dyDescent="0.35">
      <c r="A1239" s="148">
        <v>1.6016666666666599</v>
      </c>
      <c r="B1239" s="148">
        <v>37</v>
      </c>
      <c r="C1239" s="148" t="s">
        <v>124</v>
      </c>
      <c r="D1239" s="148">
        <v>668</v>
      </c>
      <c r="E1239" s="148" t="s">
        <v>201</v>
      </c>
      <c r="F1239" s="148">
        <v>3.4790000000000001</v>
      </c>
      <c r="G1239" s="148">
        <v>1500</v>
      </c>
      <c r="H1239" s="148">
        <v>0.52200000000000002</v>
      </c>
      <c r="I1239" s="148" t="s">
        <v>192</v>
      </c>
      <c r="J1239" s="148" t="s">
        <v>75</v>
      </c>
    </row>
    <row r="1240" spans="1:10" x14ac:dyDescent="0.35">
      <c r="A1240" s="148">
        <v>1.65166666666666</v>
      </c>
      <c r="B1240" s="148">
        <v>37</v>
      </c>
      <c r="C1240" s="148" t="s">
        <v>124</v>
      </c>
      <c r="D1240" s="148">
        <v>667</v>
      </c>
      <c r="E1240" s="148" t="s">
        <v>201</v>
      </c>
      <c r="F1240" s="148">
        <v>3.4790000000000001</v>
      </c>
      <c r="G1240" s="148">
        <v>1500</v>
      </c>
      <c r="H1240" s="148">
        <v>0.52200000000000002</v>
      </c>
      <c r="I1240" s="148" t="s">
        <v>192</v>
      </c>
      <c r="J1240" s="148" t="s">
        <v>75</v>
      </c>
    </row>
    <row r="1241" spans="1:10" x14ac:dyDescent="0.35">
      <c r="A1241" s="148">
        <v>1.70166666666666</v>
      </c>
      <c r="B1241" s="148">
        <v>37</v>
      </c>
      <c r="C1241" s="148" t="s">
        <v>124</v>
      </c>
      <c r="D1241" s="148">
        <v>622</v>
      </c>
      <c r="E1241" s="148" t="s">
        <v>201</v>
      </c>
      <c r="F1241" s="148">
        <v>3.4790000000000001</v>
      </c>
      <c r="G1241" s="148">
        <v>1500</v>
      </c>
      <c r="H1241" s="148">
        <v>0.52200000000000002</v>
      </c>
      <c r="I1241" s="148" t="s">
        <v>192</v>
      </c>
      <c r="J1241" s="148" t="s">
        <v>75</v>
      </c>
    </row>
    <row r="1242" spans="1:10" x14ac:dyDescent="0.35">
      <c r="A1242" s="148">
        <v>1.75166666666666</v>
      </c>
      <c r="B1242" s="148">
        <v>37</v>
      </c>
      <c r="C1242" s="148" t="s">
        <v>124</v>
      </c>
      <c r="D1242" s="148">
        <v>433</v>
      </c>
      <c r="E1242" s="148" t="s">
        <v>201</v>
      </c>
      <c r="F1242" s="148">
        <v>3.4790000000000001</v>
      </c>
      <c r="G1242" s="148">
        <v>1500</v>
      </c>
      <c r="H1242" s="148">
        <v>0.52200000000000002</v>
      </c>
      <c r="I1242" s="148" t="s">
        <v>192</v>
      </c>
      <c r="J1242" s="148" t="s">
        <v>75</v>
      </c>
    </row>
    <row r="1243" spans="1:10" x14ac:dyDescent="0.35">
      <c r="A1243" s="148">
        <v>1.8016666666666601</v>
      </c>
      <c r="B1243" s="148">
        <v>37</v>
      </c>
      <c r="C1243" s="148" t="s">
        <v>124</v>
      </c>
      <c r="D1243" s="148">
        <v>894</v>
      </c>
      <c r="E1243" s="148" t="s">
        <v>201</v>
      </c>
      <c r="F1243" s="148">
        <v>3.4790000000000001</v>
      </c>
      <c r="G1243" s="148">
        <v>1500</v>
      </c>
      <c r="H1243" s="148">
        <v>0.52200000000000002</v>
      </c>
      <c r="I1243" s="148" t="s">
        <v>192</v>
      </c>
      <c r="J1243" s="148" t="s">
        <v>75</v>
      </c>
    </row>
    <row r="1244" spans="1:10" x14ac:dyDescent="0.35">
      <c r="A1244" s="148">
        <v>1.8516666666666599</v>
      </c>
      <c r="B1244" s="148">
        <v>37</v>
      </c>
      <c r="C1244" s="148" t="s">
        <v>124</v>
      </c>
      <c r="D1244" s="148">
        <v>722</v>
      </c>
      <c r="E1244" s="148" t="s">
        <v>201</v>
      </c>
      <c r="F1244" s="148">
        <v>3.4790000000000001</v>
      </c>
      <c r="G1244" s="148">
        <v>1500</v>
      </c>
      <c r="H1244" s="148">
        <v>0.52200000000000002</v>
      </c>
      <c r="I1244" s="148" t="s">
        <v>192</v>
      </c>
      <c r="J1244" s="148" t="s">
        <v>75</v>
      </c>
    </row>
    <row r="1245" spans="1:10" x14ac:dyDescent="0.35">
      <c r="A1245" s="148">
        <v>1.90166666666666</v>
      </c>
      <c r="B1245" s="148">
        <v>37</v>
      </c>
      <c r="C1245" s="148" t="s">
        <v>124</v>
      </c>
      <c r="D1245" s="148">
        <v>652</v>
      </c>
      <c r="E1245" s="148" t="s">
        <v>201</v>
      </c>
      <c r="F1245" s="148">
        <v>3.4790000000000001</v>
      </c>
      <c r="G1245" s="148">
        <v>1500</v>
      </c>
      <c r="H1245" s="148">
        <v>0.52200000000000002</v>
      </c>
      <c r="I1245" s="148" t="s">
        <v>192</v>
      </c>
      <c r="J1245" s="148" t="s">
        <v>75</v>
      </c>
    </row>
    <row r="1246" spans="1:10" x14ac:dyDescent="0.35">
      <c r="A1246" s="148">
        <v>1.95166666666666</v>
      </c>
      <c r="B1246" s="148">
        <v>37</v>
      </c>
      <c r="C1246" s="148" t="s">
        <v>124</v>
      </c>
      <c r="D1246" s="148">
        <v>487</v>
      </c>
      <c r="E1246" s="148" t="s">
        <v>201</v>
      </c>
      <c r="F1246" s="148">
        <v>3.4790000000000001</v>
      </c>
      <c r="G1246" s="148">
        <v>1500</v>
      </c>
      <c r="H1246" s="148">
        <v>0.52200000000000002</v>
      </c>
      <c r="I1246" s="148" t="s">
        <v>192</v>
      </c>
      <c r="J1246" s="148" t="s">
        <v>75</v>
      </c>
    </row>
    <row r="1247" spans="1:10" x14ac:dyDescent="0.35">
      <c r="A1247" s="148">
        <v>2.0016666666666598</v>
      </c>
      <c r="B1247" s="148">
        <v>37</v>
      </c>
      <c r="C1247" s="148" t="s">
        <v>124</v>
      </c>
      <c r="D1247" s="148">
        <v>600</v>
      </c>
      <c r="E1247" s="148" t="s">
        <v>201</v>
      </c>
      <c r="F1247" s="148">
        <v>3.4790000000000001</v>
      </c>
      <c r="G1247" s="148">
        <v>1500</v>
      </c>
      <c r="H1247" s="148">
        <v>0.52200000000000002</v>
      </c>
      <c r="I1247" s="148" t="s">
        <v>192</v>
      </c>
      <c r="J1247" s="148" t="s">
        <v>75</v>
      </c>
    </row>
    <row r="1248" spans="1:10" x14ac:dyDescent="0.35">
      <c r="A1248" s="148">
        <v>2.0516666666666601</v>
      </c>
      <c r="B1248" s="148">
        <v>37</v>
      </c>
      <c r="C1248" s="148" t="s">
        <v>124</v>
      </c>
      <c r="D1248" s="148">
        <v>820</v>
      </c>
      <c r="E1248" s="148" t="s">
        <v>201</v>
      </c>
      <c r="F1248" s="148">
        <v>3.4790000000000001</v>
      </c>
      <c r="G1248" s="148">
        <v>1500</v>
      </c>
      <c r="H1248" s="148">
        <v>0.52200000000000002</v>
      </c>
      <c r="I1248" s="148" t="s">
        <v>192</v>
      </c>
      <c r="J1248" s="148" t="s">
        <v>75</v>
      </c>
    </row>
    <row r="1249" spans="1:10" x14ac:dyDescent="0.35">
      <c r="A1249" s="148">
        <v>2.1016666666666599</v>
      </c>
      <c r="B1249" s="148">
        <v>37</v>
      </c>
      <c r="C1249" s="148" t="s">
        <v>124</v>
      </c>
      <c r="D1249" s="148">
        <v>425</v>
      </c>
      <c r="E1249" s="148" t="s">
        <v>201</v>
      </c>
      <c r="F1249" s="148">
        <v>3.4790000000000001</v>
      </c>
      <c r="G1249" s="148">
        <v>1500</v>
      </c>
      <c r="H1249" s="148">
        <v>0.52200000000000002</v>
      </c>
      <c r="I1249" s="148" t="s">
        <v>192</v>
      </c>
      <c r="J1249" s="148" t="s">
        <v>75</v>
      </c>
    </row>
    <row r="1250" spans="1:10" x14ac:dyDescent="0.35">
      <c r="A1250" s="148">
        <v>2.1516666666666602</v>
      </c>
      <c r="B1250" s="148">
        <v>37</v>
      </c>
      <c r="C1250" s="148" t="s">
        <v>124</v>
      </c>
      <c r="D1250" s="148">
        <v>674</v>
      </c>
      <c r="E1250" s="148" t="s">
        <v>201</v>
      </c>
      <c r="F1250" s="148">
        <v>3.4790000000000001</v>
      </c>
      <c r="G1250" s="148">
        <v>1500</v>
      </c>
      <c r="H1250" s="148">
        <v>0.52200000000000002</v>
      </c>
      <c r="I1250" s="148" t="s">
        <v>192</v>
      </c>
      <c r="J1250" s="148" t="s">
        <v>75</v>
      </c>
    </row>
    <row r="1251" spans="1:10" x14ac:dyDescent="0.35">
      <c r="A1251" s="148">
        <v>2.20166666666666</v>
      </c>
      <c r="B1251" s="148">
        <v>37</v>
      </c>
      <c r="C1251" s="148" t="s">
        <v>124</v>
      </c>
      <c r="D1251" s="148">
        <v>444</v>
      </c>
      <c r="E1251" s="148" t="s">
        <v>201</v>
      </c>
      <c r="F1251" s="148">
        <v>3.4790000000000001</v>
      </c>
      <c r="G1251" s="148">
        <v>1500</v>
      </c>
      <c r="H1251" s="148">
        <v>0.52200000000000002</v>
      </c>
      <c r="I1251" s="148" t="s">
        <v>192</v>
      </c>
      <c r="J1251" s="148" t="s">
        <v>75</v>
      </c>
    </row>
    <row r="1252" spans="1:10" x14ac:dyDescent="0.35">
      <c r="A1252" s="148">
        <v>2.2516666666666598</v>
      </c>
      <c r="B1252" s="148">
        <v>37</v>
      </c>
      <c r="C1252" s="148" t="s">
        <v>124</v>
      </c>
      <c r="D1252" s="148">
        <v>392</v>
      </c>
      <c r="E1252" s="148" t="s">
        <v>201</v>
      </c>
      <c r="F1252" s="148">
        <v>3.4790000000000001</v>
      </c>
      <c r="G1252" s="148">
        <v>1500</v>
      </c>
      <c r="H1252" s="148">
        <v>0.52200000000000002</v>
      </c>
      <c r="I1252" s="148" t="s">
        <v>192</v>
      </c>
      <c r="J1252" s="148" t="s">
        <v>75</v>
      </c>
    </row>
    <row r="1253" spans="1:10" x14ac:dyDescent="0.35">
      <c r="A1253" s="148">
        <v>2.3016666666666601</v>
      </c>
      <c r="B1253" s="148">
        <v>37</v>
      </c>
      <c r="C1253" s="148" t="s">
        <v>124</v>
      </c>
      <c r="D1253" s="148">
        <v>489</v>
      </c>
      <c r="E1253" s="148" t="s">
        <v>201</v>
      </c>
      <c r="F1253" s="148">
        <v>3.4790000000000001</v>
      </c>
      <c r="G1253" s="148">
        <v>1500</v>
      </c>
      <c r="H1253" s="148">
        <v>0.52200000000000002</v>
      </c>
      <c r="I1253" s="148" t="s">
        <v>192</v>
      </c>
      <c r="J1253" s="148" t="s">
        <v>75</v>
      </c>
    </row>
    <row r="1254" spans="1:10" x14ac:dyDescent="0.35">
      <c r="A1254" s="148">
        <v>2.3516666666666599</v>
      </c>
      <c r="B1254" s="148">
        <v>37</v>
      </c>
      <c r="C1254" s="148" t="s">
        <v>124</v>
      </c>
      <c r="D1254" s="148">
        <v>574</v>
      </c>
      <c r="E1254" s="148" t="s">
        <v>201</v>
      </c>
      <c r="F1254" s="148">
        <v>3.4790000000000001</v>
      </c>
      <c r="G1254" s="148">
        <v>1500</v>
      </c>
      <c r="H1254" s="148">
        <v>0.52200000000000002</v>
      </c>
      <c r="I1254" s="148" t="s">
        <v>192</v>
      </c>
      <c r="J1254" s="148" t="s">
        <v>75</v>
      </c>
    </row>
    <row r="1255" spans="1:10" x14ac:dyDescent="0.35">
      <c r="A1255" s="148">
        <v>2.4016666666666602</v>
      </c>
      <c r="B1255" s="148">
        <v>37.1</v>
      </c>
      <c r="C1255" s="148" t="s">
        <v>124</v>
      </c>
      <c r="D1255" s="148">
        <v>708</v>
      </c>
      <c r="E1255" s="148" t="s">
        <v>201</v>
      </c>
      <c r="F1255" s="148">
        <v>3.4790000000000001</v>
      </c>
      <c r="G1255" s="148">
        <v>1500</v>
      </c>
      <c r="H1255" s="148">
        <v>0.52200000000000002</v>
      </c>
      <c r="I1255" s="148" t="s">
        <v>192</v>
      </c>
      <c r="J1255" s="148" t="s">
        <v>75</v>
      </c>
    </row>
    <row r="1256" spans="1:10" x14ac:dyDescent="0.35">
      <c r="A1256" s="148">
        <v>2.45166666666666</v>
      </c>
      <c r="B1256" s="148">
        <v>37</v>
      </c>
      <c r="C1256" s="148" t="s">
        <v>124</v>
      </c>
      <c r="D1256" s="148">
        <v>655</v>
      </c>
      <c r="E1256" s="148" t="s">
        <v>201</v>
      </c>
      <c r="F1256" s="148">
        <v>3.4790000000000001</v>
      </c>
      <c r="G1256" s="148">
        <v>1500</v>
      </c>
      <c r="H1256" s="148">
        <v>0.52200000000000002</v>
      </c>
      <c r="I1256" s="148" t="s">
        <v>192</v>
      </c>
      <c r="J1256" s="148" t="s">
        <v>75</v>
      </c>
    </row>
    <row r="1257" spans="1:10" x14ac:dyDescent="0.35">
      <c r="A1257" s="148">
        <v>2.5016666666666598</v>
      </c>
      <c r="B1257" s="148">
        <v>37</v>
      </c>
      <c r="C1257" s="148" t="s">
        <v>124</v>
      </c>
      <c r="D1257" s="148">
        <v>676</v>
      </c>
      <c r="E1257" s="148" t="s">
        <v>201</v>
      </c>
      <c r="F1257" s="148">
        <v>3.4790000000000001</v>
      </c>
      <c r="G1257" s="148">
        <v>1500</v>
      </c>
      <c r="H1257" s="148">
        <v>0.52200000000000002</v>
      </c>
      <c r="I1257" s="148" t="s">
        <v>192</v>
      </c>
      <c r="J1257" s="148" t="s">
        <v>75</v>
      </c>
    </row>
    <row r="1258" spans="1:10" x14ac:dyDescent="0.35">
      <c r="A1258" s="148">
        <v>2.5516666666666601</v>
      </c>
      <c r="B1258" s="148">
        <v>37</v>
      </c>
      <c r="C1258" s="148" t="s">
        <v>124</v>
      </c>
      <c r="D1258" s="148">
        <v>783</v>
      </c>
      <c r="E1258" s="148" t="s">
        <v>201</v>
      </c>
      <c r="F1258" s="148">
        <v>3.4790000000000001</v>
      </c>
      <c r="G1258" s="148">
        <v>1500</v>
      </c>
      <c r="H1258" s="148">
        <v>0.52200000000000002</v>
      </c>
      <c r="I1258" s="148" t="s">
        <v>192</v>
      </c>
      <c r="J1258" s="148" t="s">
        <v>75</v>
      </c>
    </row>
    <row r="1259" spans="1:10" x14ac:dyDescent="0.35">
      <c r="A1259" s="148">
        <v>2.6016666666666599</v>
      </c>
      <c r="B1259" s="148">
        <v>37</v>
      </c>
      <c r="C1259" s="148" t="s">
        <v>124</v>
      </c>
      <c r="D1259" s="148">
        <v>719</v>
      </c>
      <c r="E1259" s="148" t="s">
        <v>201</v>
      </c>
      <c r="F1259" s="148">
        <v>3.4790000000000001</v>
      </c>
      <c r="G1259" s="148">
        <v>1500</v>
      </c>
      <c r="H1259" s="148">
        <v>0.52200000000000002</v>
      </c>
      <c r="I1259" s="148" t="s">
        <v>192</v>
      </c>
      <c r="J1259" s="148" t="s">
        <v>75</v>
      </c>
    </row>
    <row r="1260" spans="1:10" x14ac:dyDescent="0.35">
      <c r="A1260" s="148">
        <v>2.6516666666666602</v>
      </c>
      <c r="B1260" s="148">
        <v>37</v>
      </c>
      <c r="C1260" s="148" t="s">
        <v>124</v>
      </c>
      <c r="D1260" s="148">
        <v>612</v>
      </c>
      <c r="E1260" s="148" t="s">
        <v>201</v>
      </c>
      <c r="F1260" s="148">
        <v>3.4790000000000001</v>
      </c>
      <c r="G1260" s="148">
        <v>1500</v>
      </c>
      <c r="H1260" s="148">
        <v>0.52200000000000002</v>
      </c>
      <c r="I1260" s="148" t="s">
        <v>192</v>
      </c>
      <c r="J1260" s="148" t="s">
        <v>75</v>
      </c>
    </row>
    <row r="1261" spans="1:10" x14ac:dyDescent="0.35">
      <c r="A1261" s="148">
        <v>2.70166666666666</v>
      </c>
      <c r="B1261" s="148">
        <v>37</v>
      </c>
      <c r="C1261" s="148" t="s">
        <v>124</v>
      </c>
      <c r="D1261" s="148">
        <v>645</v>
      </c>
      <c r="E1261" s="148" t="s">
        <v>201</v>
      </c>
      <c r="F1261" s="148">
        <v>3.4790000000000001</v>
      </c>
      <c r="G1261" s="148">
        <v>1500</v>
      </c>
      <c r="H1261" s="148">
        <v>0.52200000000000002</v>
      </c>
      <c r="I1261" s="148" t="s">
        <v>192</v>
      </c>
      <c r="J1261" s="148" t="s">
        <v>75</v>
      </c>
    </row>
    <row r="1262" spans="1:10" x14ac:dyDescent="0.35">
      <c r="A1262" s="148">
        <v>2.7516666666666598</v>
      </c>
      <c r="B1262" s="148">
        <v>37</v>
      </c>
      <c r="C1262" s="148" t="s">
        <v>124</v>
      </c>
      <c r="D1262" s="148">
        <v>673</v>
      </c>
      <c r="E1262" s="148" t="s">
        <v>201</v>
      </c>
      <c r="F1262" s="148">
        <v>3.4790000000000001</v>
      </c>
      <c r="G1262" s="148">
        <v>1500</v>
      </c>
      <c r="H1262" s="148">
        <v>0.52200000000000002</v>
      </c>
      <c r="I1262" s="148" t="s">
        <v>192</v>
      </c>
      <c r="J1262" s="148" t="s">
        <v>75</v>
      </c>
    </row>
    <row r="1263" spans="1:10" x14ac:dyDescent="0.35">
      <c r="A1263" s="148">
        <v>2.8016666666666601</v>
      </c>
      <c r="B1263" s="148">
        <v>37</v>
      </c>
      <c r="C1263" s="148" t="s">
        <v>124</v>
      </c>
      <c r="D1263" s="148">
        <v>794</v>
      </c>
      <c r="E1263" s="148" t="s">
        <v>201</v>
      </c>
      <c r="F1263" s="148">
        <v>3.4790000000000001</v>
      </c>
      <c r="G1263" s="148">
        <v>1500</v>
      </c>
      <c r="H1263" s="148">
        <v>0.52200000000000002</v>
      </c>
      <c r="I1263" s="148" t="s">
        <v>192</v>
      </c>
      <c r="J1263" s="148" t="s">
        <v>75</v>
      </c>
    </row>
    <row r="1264" spans="1:10" x14ac:dyDescent="0.35">
      <c r="A1264" s="148">
        <v>2.8516666666666599</v>
      </c>
      <c r="B1264" s="148">
        <v>37.1</v>
      </c>
      <c r="C1264" s="148" t="s">
        <v>124</v>
      </c>
      <c r="D1264" s="148">
        <v>465</v>
      </c>
      <c r="E1264" s="148" t="s">
        <v>201</v>
      </c>
      <c r="F1264" s="148">
        <v>3.4790000000000001</v>
      </c>
      <c r="G1264" s="148">
        <v>1500</v>
      </c>
      <c r="H1264" s="148">
        <v>0.52200000000000002</v>
      </c>
      <c r="I1264" s="148" t="s">
        <v>192</v>
      </c>
      <c r="J1264" s="148" t="s">
        <v>75</v>
      </c>
    </row>
    <row r="1265" spans="1:10" x14ac:dyDescent="0.35">
      <c r="A1265" s="148">
        <v>2.9016666666666602</v>
      </c>
      <c r="B1265" s="148">
        <v>37</v>
      </c>
      <c r="C1265" s="148" t="s">
        <v>124</v>
      </c>
      <c r="D1265" s="148">
        <v>706</v>
      </c>
      <c r="E1265" s="148" t="s">
        <v>201</v>
      </c>
      <c r="F1265" s="148">
        <v>3.4790000000000001</v>
      </c>
      <c r="G1265" s="148">
        <v>1500</v>
      </c>
      <c r="H1265" s="148">
        <v>0.52200000000000002</v>
      </c>
      <c r="I1265" s="148" t="s">
        <v>192</v>
      </c>
      <c r="J1265" s="148" t="s">
        <v>75</v>
      </c>
    </row>
    <row r="1266" spans="1:10" x14ac:dyDescent="0.35">
      <c r="A1266" s="148">
        <v>2.95166666666666</v>
      </c>
      <c r="B1266" s="148">
        <v>37</v>
      </c>
      <c r="C1266" s="148" t="s">
        <v>124</v>
      </c>
      <c r="D1266" s="148">
        <v>767</v>
      </c>
      <c r="E1266" s="148" t="s">
        <v>201</v>
      </c>
      <c r="F1266" s="148">
        <v>3.4790000000000001</v>
      </c>
      <c r="G1266" s="148">
        <v>1500</v>
      </c>
      <c r="H1266" s="148">
        <v>0.52200000000000002</v>
      </c>
      <c r="I1266" s="148" t="s">
        <v>192</v>
      </c>
      <c r="J1266" s="148" t="s">
        <v>75</v>
      </c>
    </row>
    <row r="1267" spans="1:10" x14ac:dyDescent="0.35">
      <c r="A1267" s="148">
        <v>3.0016666666666598</v>
      </c>
      <c r="B1267" s="148">
        <v>37</v>
      </c>
      <c r="C1267" s="148" t="s">
        <v>124</v>
      </c>
      <c r="D1267" s="148">
        <v>776</v>
      </c>
      <c r="E1267" s="148" t="s">
        <v>201</v>
      </c>
      <c r="F1267" s="148">
        <v>3.4790000000000001</v>
      </c>
      <c r="G1267" s="148">
        <v>1500</v>
      </c>
      <c r="H1267" s="148">
        <v>0.52200000000000002</v>
      </c>
      <c r="I1267" s="148" t="s">
        <v>192</v>
      </c>
      <c r="J1267" s="148" t="s">
        <v>75</v>
      </c>
    </row>
    <row r="1268" spans="1:10" x14ac:dyDescent="0.35">
      <c r="A1268" s="148">
        <v>3.0516666666666601</v>
      </c>
      <c r="B1268" s="148">
        <v>37</v>
      </c>
      <c r="C1268" s="148" t="s">
        <v>124</v>
      </c>
      <c r="D1268" s="148">
        <v>775</v>
      </c>
      <c r="E1268" s="148" t="s">
        <v>201</v>
      </c>
      <c r="F1268" s="148">
        <v>3.4790000000000001</v>
      </c>
      <c r="G1268" s="148">
        <v>1500</v>
      </c>
      <c r="H1268" s="148">
        <v>0.52200000000000002</v>
      </c>
      <c r="I1268" s="148" t="s">
        <v>192</v>
      </c>
      <c r="J1268" s="148" t="s">
        <v>75</v>
      </c>
    </row>
    <row r="1269" spans="1:10" x14ac:dyDescent="0.35">
      <c r="A1269" s="148">
        <v>3.1016666666666599</v>
      </c>
      <c r="B1269" s="148">
        <v>37</v>
      </c>
      <c r="C1269" s="148" t="s">
        <v>124</v>
      </c>
      <c r="D1269" s="148">
        <v>640</v>
      </c>
      <c r="E1269" s="148" t="s">
        <v>201</v>
      </c>
      <c r="F1269" s="148">
        <v>3.4790000000000001</v>
      </c>
      <c r="G1269" s="148">
        <v>1500</v>
      </c>
      <c r="H1269" s="148">
        <v>0.52200000000000002</v>
      </c>
      <c r="I1269" s="148" t="s">
        <v>192</v>
      </c>
      <c r="J1269" s="148" t="s">
        <v>75</v>
      </c>
    </row>
    <row r="1270" spans="1:10" x14ac:dyDescent="0.35">
      <c r="A1270" s="148">
        <v>3.1516666666666602</v>
      </c>
      <c r="B1270" s="148">
        <v>37</v>
      </c>
      <c r="C1270" s="148" t="s">
        <v>124</v>
      </c>
      <c r="D1270" s="148">
        <v>644</v>
      </c>
      <c r="E1270" s="148" t="s">
        <v>201</v>
      </c>
      <c r="F1270" s="148">
        <v>3.4790000000000001</v>
      </c>
      <c r="G1270" s="148">
        <v>1500</v>
      </c>
      <c r="H1270" s="148">
        <v>0.52200000000000002</v>
      </c>
      <c r="I1270" s="148" t="s">
        <v>192</v>
      </c>
      <c r="J1270" s="148" t="s">
        <v>75</v>
      </c>
    </row>
    <row r="1271" spans="1:10" x14ac:dyDescent="0.35">
      <c r="A1271" s="148">
        <v>3.20166666666666</v>
      </c>
      <c r="B1271" s="148">
        <v>37</v>
      </c>
      <c r="C1271" s="148" t="s">
        <v>124</v>
      </c>
      <c r="D1271" s="148">
        <v>707</v>
      </c>
      <c r="E1271" s="148" t="s">
        <v>201</v>
      </c>
      <c r="F1271" s="148">
        <v>3.4790000000000001</v>
      </c>
      <c r="G1271" s="148">
        <v>1500</v>
      </c>
      <c r="H1271" s="148">
        <v>0.52200000000000002</v>
      </c>
      <c r="I1271" s="148" t="s">
        <v>192</v>
      </c>
      <c r="J1271" s="148" t="s">
        <v>75</v>
      </c>
    </row>
    <row r="1272" spans="1:10" x14ac:dyDescent="0.35">
      <c r="A1272" s="148">
        <v>3.2516666666666598</v>
      </c>
      <c r="B1272" s="148">
        <v>37</v>
      </c>
      <c r="C1272" s="148" t="s">
        <v>124</v>
      </c>
      <c r="D1272" s="148">
        <v>927</v>
      </c>
      <c r="E1272" s="148" t="s">
        <v>201</v>
      </c>
      <c r="F1272" s="148">
        <v>3.4790000000000001</v>
      </c>
      <c r="G1272" s="148">
        <v>1500</v>
      </c>
      <c r="H1272" s="148">
        <v>0.52200000000000002</v>
      </c>
      <c r="I1272" s="148" t="s">
        <v>192</v>
      </c>
      <c r="J1272" s="148" t="s">
        <v>75</v>
      </c>
    </row>
    <row r="1273" spans="1:10" x14ac:dyDescent="0.35">
      <c r="A1273" s="148">
        <v>3.3016666666666601</v>
      </c>
      <c r="B1273" s="148">
        <v>37</v>
      </c>
      <c r="C1273" s="148" t="s">
        <v>124</v>
      </c>
      <c r="D1273" s="148">
        <v>670</v>
      </c>
      <c r="E1273" s="148" t="s">
        <v>201</v>
      </c>
      <c r="F1273" s="148">
        <v>3.4790000000000001</v>
      </c>
      <c r="G1273" s="148">
        <v>1500</v>
      </c>
      <c r="H1273" s="148">
        <v>0.52200000000000002</v>
      </c>
      <c r="I1273" s="148" t="s">
        <v>192</v>
      </c>
      <c r="J1273" s="148" t="s">
        <v>75</v>
      </c>
    </row>
    <row r="1274" spans="1:10" x14ac:dyDescent="0.35">
      <c r="A1274" s="148">
        <v>3.3516666666666599</v>
      </c>
      <c r="B1274" s="148">
        <v>37</v>
      </c>
      <c r="C1274" s="148" t="s">
        <v>124</v>
      </c>
      <c r="D1274" s="148">
        <v>628</v>
      </c>
      <c r="E1274" s="148" t="s">
        <v>201</v>
      </c>
      <c r="F1274" s="148">
        <v>3.4790000000000001</v>
      </c>
      <c r="G1274" s="148">
        <v>1500</v>
      </c>
      <c r="H1274" s="148">
        <v>0.52200000000000002</v>
      </c>
      <c r="I1274" s="148" t="s">
        <v>192</v>
      </c>
      <c r="J1274" s="148" t="s">
        <v>75</v>
      </c>
    </row>
    <row r="1275" spans="1:10" x14ac:dyDescent="0.35">
      <c r="A1275" s="148">
        <v>3.4016666666666602</v>
      </c>
      <c r="B1275" s="148">
        <v>37</v>
      </c>
      <c r="C1275" s="148" t="s">
        <v>124</v>
      </c>
      <c r="D1275" s="148">
        <v>645</v>
      </c>
      <c r="E1275" s="148" t="s">
        <v>201</v>
      </c>
      <c r="F1275" s="148">
        <v>3.4790000000000001</v>
      </c>
      <c r="G1275" s="148">
        <v>1500</v>
      </c>
      <c r="H1275" s="148">
        <v>0.52200000000000002</v>
      </c>
      <c r="I1275" s="148" t="s">
        <v>192</v>
      </c>
      <c r="J1275" s="148" t="s">
        <v>75</v>
      </c>
    </row>
    <row r="1276" spans="1:10" x14ac:dyDescent="0.35">
      <c r="A1276" s="148">
        <v>3.45166666666666</v>
      </c>
      <c r="B1276" s="148">
        <v>37</v>
      </c>
      <c r="C1276" s="148" t="s">
        <v>124</v>
      </c>
      <c r="D1276" s="148">
        <v>691</v>
      </c>
      <c r="E1276" s="148" t="s">
        <v>201</v>
      </c>
      <c r="F1276" s="148">
        <v>3.4790000000000001</v>
      </c>
      <c r="G1276" s="148">
        <v>1500</v>
      </c>
      <c r="H1276" s="148">
        <v>0.52200000000000002</v>
      </c>
      <c r="I1276" s="148" t="s">
        <v>192</v>
      </c>
      <c r="J1276" s="148" t="s">
        <v>75</v>
      </c>
    </row>
    <row r="1277" spans="1:10" x14ac:dyDescent="0.35">
      <c r="A1277" s="148">
        <v>3.5016666666666598</v>
      </c>
      <c r="B1277" s="148">
        <v>37</v>
      </c>
      <c r="C1277" s="148" t="s">
        <v>124</v>
      </c>
      <c r="D1277" s="148">
        <v>703</v>
      </c>
      <c r="E1277" s="148" t="s">
        <v>201</v>
      </c>
      <c r="F1277" s="148">
        <v>3.4790000000000001</v>
      </c>
      <c r="G1277" s="148">
        <v>1500</v>
      </c>
      <c r="H1277" s="148">
        <v>0.52200000000000002</v>
      </c>
      <c r="I1277" s="148" t="s">
        <v>192</v>
      </c>
      <c r="J1277" s="148" t="s">
        <v>75</v>
      </c>
    </row>
    <row r="1278" spans="1:10" x14ac:dyDescent="0.35">
      <c r="A1278" s="148">
        <v>3.5516666666666601</v>
      </c>
      <c r="B1278" s="148">
        <v>37</v>
      </c>
      <c r="C1278" s="148" t="s">
        <v>124</v>
      </c>
      <c r="D1278" s="148">
        <v>964</v>
      </c>
      <c r="E1278" s="148" t="s">
        <v>201</v>
      </c>
      <c r="F1278" s="148">
        <v>3.4790000000000001</v>
      </c>
      <c r="G1278" s="148">
        <v>1500</v>
      </c>
      <c r="H1278" s="148">
        <v>0.52200000000000002</v>
      </c>
      <c r="I1278" s="148" t="s">
        <v>192</v>
      </c>
      <c r="J1278" s="148" t="s">
        <v>75</v>
      </c>
    </row>
    <row r="1279" spans="1:10" x14ac:dyDescent="0.35">
      <c r="A1279" s="148">
        <v>3.6016666666666599</v>
      </c>
      <c r="B1279" s="148">
        <v>37</v>
      </c>
      <c r="C1279" s="148" t="s">
        <v>124</v>
      </c>
      <c r="D1279" s="148">
        <v>670</v>
      </c>
      <c r="E1279" s="148" t="s">
        <v>201</v>
      </c>
      <c r="F1279" s="148">
        <v>3.4790000000000001</v>
      </c>
      <c r="G1279" s="148">
        <v>1500</v>
      </c>
      <c r="H1279" s="148">
        <v>0.52200000000000002</v>
      </c>
      <c r="I1279" s="148" t="s">
        <v>192</v>
      </c>
      <c r="J1279" s="148" t="s">
        <v>75</v>
      </c>
    </row>
    <row r="1280" spans="1:10" x14ac:dyDescent="0.35">
      <c r="A1280" s="148">
        <v>3.6516666666666602</v>
      </c>
      <c r="B1280" s="148">
        <v>37.1</v>
      </c>
      <c r="C1280" s="148" t="s">
        <v>124</v>
      </c>
      <c r="D1280" s="148">
        <v>784</v>
      </c>
      <c r="E1280" s="148" t="s">
        <v>201</v>
      </c>
      <c r="F1280" s="148">
        <v>3.4790000000000001</v>
      </c>
      <c r="G1280" s="148">
        <v>1500</v>
      </c>
      <c r="H1280" s="148">
        <v>0.52200000000000002</v>
      </c>
      <c r="I1280" s="148" t="s">
        <v>192</v>
      </c>
      <c r="J1280" s="148" t="s">
        <v>75</v>
      </c>
    </row>
    <row r="1281" spans="1:10" x14ac:dyDescent="0.35">
      <c r="A1281" s="148">
        <v>3.70166666666666</v>
      </c>
      <c r="B1281" s="148">
        <v>37</v>
      </c>
      <c r="C1281" s="148" t="s">
        <v>124</v>
      </c>
      <c r="D1281" s="148">
        <v>848</v>
      </c>
      <c r="E1281" s="148" t="s">
        <v>201</v>
      </c>
      <c r="F1281" s="148">
        <v>3.4790000000000001</v>
      </c>
      <c r="G1281" s="148">
        <v>1500</v>
      </c>
      <c r="H1281" s="148">
        <v>0.52200000000000002</v>
      </c>
      <c r="I1281" s="148" t="s">
        <v>192</v>
      </c>
      <c r="J1281" s="148" t="s">
        <v>75</v>
      </c>
    </row>
    <row r="1282" spans="1:10" x14ac:dyDescent="0.35">
      <c r="A1282" s="148">
        <v>3.7516666666666598</v>
      </c>
      <c r="B1282" s="148">
        <v>37</v>
      </c>
      <c r="C1282" s="148" t="s">
        <v>124</v>
      </c>
      <c r="D1282" s="148">
        <v>1118</v>
      </c>
      <c r="E1282" s="148" t="s">
        <v>201</v>
      </c>
      <c r="F1282" s="148">
        <v>3.4790000000000001</v>
      </c>
      <c r="G1282" s="148">
        <v>1500</v>
      </c>
      <c r="H1282" s="148">
        <v>0.52200000000000002</v>
      </c>
      <c r="I1282" s="148" t="s">
        <v>192</v>
      </c>
      <c r="J1282" s="148" t="s">
        <v>75</v>
      </c>
    </row>
    <row r="1283" spans="1:10" x14ac:dyDescent="0.35">
      <c r="A1283" s="148">
        <v>3.8016666666666601</v>
      </c>
      <c r="B1283" s="148">
        <v>37</v>
      </c>
      <c r="C1283" s="148" t="s">
        <v>124</v>
      </c>
      <c r="D1283" s="148">
        <v>813</v>
      </c>
      <c r="E1283" s="148" t="s">
        <v>201</v>
      </c>
      <c r="F1283" s="148">
        <v>3.4790000000000001</v>
      </c>
      <c r="G1283" s="148">
        <v>1500</v>
      </c>
      <c r="H1283" s="148">
        <v>0.52200000000000002</v>
      </c>
      <c r="I1283" s="148" t="s">
        <v>192</v>
      </c>
      <c r="J1283" s="148" t="s">
        <v>75</v>
      </c>
    </row>
    <row r="1284" spans="1:10" x14ac:dyDescent="0.35">
      <c r="A1284" s="148">
        <v>3.8516666666666599</v>
      </c>
      <c r="B1284" s="148">
        <v>37</v>
      </c>
      <c r="C1284" s="148" t="s">
        <v>124</v>
      </c>
      <c r="D1284" s="148">
        <v>743</v>
      </c>
      <c r="E1284" s="148" t="s">
        <v>201</v>
      </c>
      <c r="F1284" s="148">
        <v>3.4790000000000001</v>
      </c>
      <c r="G1284" s="148">
        <v>1500</v>
      </c>
      <c r="H1284" s="148">
        <v>0.52200000000000002</v>
      </c>
      <c r="I1284" s="148" t="s">
        <v>192</v>
      </c>
      <c r="J1284" s="148" t="s">
        <v>75</v>
      </c>
    </row>
    <row r="1285" spans="1:10" x14ac:dyDescent="0.35">
      <c r="A1285" s="148">
        <v>3.9016666666666602</v>
      </c>
      <c r="B1285" s="148">
        <v>37</v>
      </c>
      <c r="C1285" s="148" t="s">
        <v>124</v>
      </c>
      <c r="D1285" s="148">
        <v>760</v>
      </c>
      <c r="E1285" s="148" t="s">
        <v>201</v>
      </c>
      <c r="F1285" s="148">
        <v>3.4790000000000001</v>
      </c>
      <c r="G1285" s="148">
        <v>1500</v>
      </c>
      <c r="H1285" s="148">
        <v>0.52200000000000002</v>
      </c>
      <c r="I1285" s="148" t="s">
        <v>192</v>
      </c>
      <c r="J1285" s="148" t="s">
        <v>75</v>
      </c>
    </row>
    <row r="1286" spans="1:10" x14ac:dyDescent="0.35">
      <c r="A1286" s="148">
        <v>3.95166666666666</v>
      </c>
      <c r="B1286" s="148">
        <v>37</v>
      </c>
      <c r="C1286" s="148" t="s">
        <v>124</v>
      </c>
      <c r="D1286" s="148">
        <v>784</v>
      </c>
      <c r="E1286" s="148" t="s">
        <v>201</v>
      </c>
      <c r="F1286" s="148">
        <v>3.4790000000000001</v>
      </c>
      <c r="G1286" s="148">
        <v>1500</v>
      </c>
      <c r="H1286" s="148">
        <v>0.52200000000000002</v>
      </c>
      <c r="I1286" s="148" t="s">
        <v>192</v>
      </c>
      <c r="J1286" s="148" t="s">
        <v>75</v>
      </c>
    </row>
    <row r="1287" spans="1:10" x14ac:dyDescent="0.35">
      <c r="A1287" s="148">
        <v>4.0016666666666598</v>
      </c>
      <c r="B1287" s="148">
        <v>37</v>
      </c>
      <c r="C1287" s="148" t="s">
        <v>124</v>
      </c>
      <c r="D1287" s="148">
        <v>1172</v>
      </c>
      <c r="E1287" s="148" t="s">
        <v>201</v>
      </c>
      <c r="F1287" s="148">
        <v>3.4790000000000001</v>
      </c>
      <c r="G1287" s="148">
        <v>1500</v>
      </c>
      <c r="H1287" s="148">
        <v>0.52200000000000002</v>
      </c>
      <c r="I1287" s="148" t="s">
        <v>192</v>
      </c>
      <c r="J1287" s="148" t="s">
        <v>75</v>
      </c>
    </row>
    <row r="1288" spans="1:10" x14ac:dyDescent="0.35">
      <c r="A1288" s="148">
        <v>4.0516666666666596</v>
      </c>
      <c r="B1288" s="148">
        <v>37</v>
      </c>
      <c r="C1288" s="148" t="s">
        <v>124</v>
      </c>
      <c r="D1288" s="148">
        <v>881</v>
      </c>
      <c r="E1288" s="148" t="s">
        <v>201</v>
      </c>
      <c r="F1288" s="148">
        <v>3.4790000000000001</v>
      </c>
      <c r="G1288" s="148">
        <v>1500</v>
      </c>
      <c r="H1288" s="148">
        <v>0.52200000000000002</v>
      </c>
      <c r="I1288" s="148" t="s">
        <v>192</v>
      </c>
      <c r="J1288" s="148" t="s">
        <v>75</v>
      </c>
    </row>
    <row r="1289" spans="1:10" x14ac:dyDescent="0.35">
      <c r="A1289" s="148">
        <v>4.1016666666666604</v>
      </c>
      <c r="B1289" s="148">
        <v>37</v>
      </c>
      <c r="C1289" s="148" t="s">
        <v>124</v>
      </c>
      <c r="D1289" s="148">
        <v>1096</v>
      </c>
      <c r="E1289" s="148" t="s">
        <v>201</v>
      </c>
      <c r="F1289" s="148">
        <v>3.4790000000000001</v>
      </c>
      <c r="G1289" s="148">
        <v>1500</v>
      </c>
      <c r="H1289" s="148">
        <v>0.52200000000000002</v>
      </c>
      <c r="I1289" s="148" t="s">
        <v>192</v>
      </c>
      <c r="J1289" s="148" t="s">
        <v>75</v>
      </c>
    </row>
    <row r="1290" spans="1:10" x14ac:dyDescent="0.35">
      <c r="A1290" s="148">
        <v>4.1516666666666602</v>
      </c>
      <c r="B1290" s="148">
        <v>37</v>
      </c>
      <c r="C1290" s="148" t="s">
        <v>124</v>
      </c>
      <c r="D1290" s="148">
        <v>1071</v>
      </c>
      <c r="E1290" s="148" t="s">
        <v>201</v>
      </c>
      <c r="F1290" s="148">
        <v>3.4790000000000001</v>
      </c>
      <c r="G1290" s="148">
        <v>1500</v>
      </c>
      <c r="H1290" s="148">
        <v>0.52200000000000002</v>
      </c>
      <c r="I1290" s="148" t="s">
        <v>192</v>
      </c>
      <c r="J1290" s="148" t="s">
        <v>75</v>
      </c>
    </row>
    <row r="1291" spans="1:10" x14ac:dyDescent="0.35">
      <c r="A1291" s="148">
        <v>4.20166666666666</v>
      </c>
      <c r="B1291" s="148">
        <v>37</v>
      </c>
      <c r="C1291" s="148" t="s">
        <v>124</v>
      </c>
      <c r="D1291" s="148">
        <v>1030</v>
      </c>
      <c r="E1291" s="148" t="s">
        <v>201</v>
      </c>
      <c r="F1291" s="148">
        <v>3.4790000000000001</v>
      </c>
      <c r="G1291" s="148">
        <v>1500</v>
      </c>
      <c r="H1291" s="148">
        <v>0.52200000000000002</v>
      </c>
      <c r="I1291" s="148" t="s">
        <v>192</v>
      </c>
      <c r="J1291" s="148" t="s">
        <v>75</v>
      </c>
    </row>
    <row r="1292" spans="1:10" x14ac:dyDescent="0.35">
      <c r="A1292" s="148">
        <v>4.2516666666666598</v>
      </c>
      <c r="B1292" s="148">
        <v>37</v>
      </c>
      <c r="C1292" s="148" t="s">
        <v>124</v>
      </c>
      <c r="D1292" s="148">
        <v>1019</v>
      </c>
      <c r="E1292" s="148" t="s">
        <v>201</v>
      </c>
      <c r="F1292" s="148">
        <v>3.4790000000000001</v>
      </c>
      <c r="G1292" s="148">
        <v>1500</v>
      </c>
      <c r="H1292" s="148">
        <v>0.52200000000000002</v>
      </c>
      <c r="I1292" s="148" t="s">
        <v>192</v>
      </c>
      <c r="J1292" s="148" t="s">
        <v>75</v>
      </c>
    </row>
    <row r="1293" spans="1:10" x14ac:dyDescent="0.35">
      <c r="A1293" s="148">
        <v>4.3016666666666596</v>
      </c>
      <c r="B1293" s="148">
        <v>37</v>
      </c>
      <c r="C1293" s="148" t="s">
        <v>124</v>
      </c>
      <c r="D1293" s="148">
        <v>928</v>
      </c>
      <c r="E1293" s="148" t="s">
        <v>201</v>
      </c>
      <c r="F1293" s="148">
        <v>3.4790000000000001</v>
      </c>
      <c r="G1293" s="148">
        <v>1500</v>
      </c>
      <c r="H1293" s="148">
        <v>0.52200000000000002</v>
      </c>
      <c r="I1293" s="148" t="s">
        <v>192</v>
      </c>
      <c r="J1293" s="148" t="s">
        <v>75</v>
      </c>
    </row>
    <row r="1294" spans="1:10" x14ac:dyDescent="0.35">
      <c r="A1294" s="148">
        <v>4.3516666666666604</v>
      </c>
      <c r="B1294" s="148">
        <v>37</v>
      </c>
      <c r="C1294" s="148" t="s">
        <v>124</v>
      </c>
      <c r="D1294" s="148">
        <v>1123</v>
      </c>
      <c r="E1294" s="148" t="s">
        <v>201</v>
      </c>
      <c r="F1294" s="148">
        <v>3.4790000000000001</v>
      </c>
      <c r="G1294" s="148">
        <v>1500</v>
      </c>
      <c r="H1294" s="148">
        <v>0.52200000000000002</v>
      </c>
      <c r="I1294" s="148" t="s">
        <v>192</v>
      </c>
      <c r="J1294" s="148" t="s">
        <v>75</v>
      </c>
    </row>
    <row r="1295" spans="1:10" x14ac:dyDescent="0.35">
      <c r="A1295" s="148">
        <v>4.4016666666666602</v>
      </c>
      <c r="B1295" s="148">
        <v>37</v>
      </c>
      <c r="C1295" s="148" t="s">
        <v>124</v>
      </c>
      <c r="D1295" s="148">
        <v>1089</v>
      </c>
      <c r="E1295" s="148" t="s">
        <v>201</v>
      </c>
      <c r="F1295" s="148">
        <v>3.4790000000000001</v>
      </c>
      <c r="G1295" s="148">
        <v>1500</v>
      </c>
      <c r="H1295" s="148">
        <v>0.52200000000000002</v>
      </c>
      <c r="I1295" s="148" t="s">
        <v>192</v>
      </c>
      <c r="J1295" s="148" t="s">
        <v>75</v>
      </c>
    </row>
    <row r="1296" spans="1:10" x14ac:dyDescent="0.35">
      <c r="A1296" s="148">
        <v>4.45166666666666</v>
      </c>
      <c r="B1296" s="148">
        <v>37</v>
      </c>
      <c r="C1296" s="148" t="s">
        <v>124</v>
      </c>
      <c r="D1296" s="148">
        <v>1001</v>
      </c>
      <c r="E1296" s="148" t="s">
        <v>201</v>
      </c>
      <c r="F1296" s="148">
        <v>3.4790000000000001</v>
      </c>
      <c r="G1296" s="148">
        <v>1500</v>
      </c>
      <c r="H1296" s="148">
        <v>0.52200000000000002</v>
      </c>
      <c r="I1296" s="148" t="s">
        <v>192</v>
      </c>
      <c r="J1296" s="148" t="s">
        <v>75</v>
      </c>
    </row>
    <row r="1297" spans="1:10" x14ac:dyDescent="0.35">
      <c r="A1297" s="148">
        <v>4.5016666666666598</v>
      </c>
      <c r="B1297" s="148">
        <v>37</v>
      </c>
      <c r="C1297" s="148" t="s">
        <v>124</v>
      </c>
      <c r="D1297" s="148">
        <v>1263</v>
      </c>
      <c r="E1297" s="148" t="s">
        <v>201</v>
      </c>
      <c r="F1297" s="148">
        <v>3.4790000000000001</v>
      </c>
      <c r="G1297" s="148">
        <v>1500</v>
      </c>
      <c r="H1297" s="148">
        <v>0.52200000000000002</v>
      </c>
      <c r="I1297" s="148" t="s">
        <v>192</v>
      </c>
      <c r="J1297" s="148" t="s">
        <v>75</v>
      </c>
    </row>
    <row r="1298" spans="1:10" x14ac:dyDescent="0.35">
      <c r="A1298" s="148">
        <v>4.5516666666666596</v>
      </c>
      <c r="B1298" s="148">
        <v>37</v>
      </c>
      <c r="C1298" s="148" t="s">
        <v>124</v>
      </c>
      <c r="D1298" s="148">
        <v>992</v>
      </c>
      <c r="E1298" s="148" t="s">
        <v>201</v>
      </c>
      <c r="F1298" s="148">
        <v>3.4790000000000001</v>
      </c>
      <c r="G1298" s="148">
        <v>1500</v>
      </c>
      <c r="H1298" s="148">
        <v>0.52200000000000002</v>
      </c>
      <c r="I1298" s="148" t="s">
        <v>192</v>
      </c>
      <c r="J1298" s="148" t="s">
        <v>75</v>
      </c>
    </row>
    <row r="1299" spans="1:10" x14ac:dyDescent="0.35">
      <c r="A1299" s="148">
        <v>4.6016666666666604</v>
      </c>
      <c r="B1299" s="148">
        <v>37</v>
      </c>
      <c r="C1299" s="148" t="s">
        <v>124</v>
      </c>
      <c r="D1299" s="148">
        <v>1422</v>
      </c>
      <c r="E1299" s="148" t="s">
        <v>201</v>
      </c>
      <c r="F1299" s="148">
        <v>3.4790000000000001</v>
      </c>
      <c r="G1299" s="148">
        <v>1500</v>
      </c>
      <c r="H1299" s="148">
        <v>0.52200000000000002</v>
      </c>
      <c r="I1299" s="148" t="s">
        <v>192</v>
      </c>
      <c r="J1299" s="148" t="s">
        <v>75</v>
      </c>
    </row>
    <row r="1300" spans="1:10" x14ac:dyDescent="0.35">
      <c r="A1300" s="148">
        <v>4.6516666666666602</v>
      </c>
      <c r="B1300" s="148">
        <v>37</v>
      </c>
      <c r="C1300" s="148" t="s">
        <v>124</v>
      </c>
      <c r="D1300" s="148">
        <v>1316</v>
      </c>
      <c r="E1300" s="148" t="s">
        <v>201</v>
      </c>
      <c r="F1300" s="148">
        <v>3.4790000000000001</v>
      </c>
      <c r="G1300" s="148">
        <v>1500</v>
      </c>
      <c r="H1300" s="148">
        <v>0.52200000000000002</v>
      </c>
      <c r="I1300" s="148" t="s">
        <v>192</v>
      </c>
      <c r="J1300" s="148" t="s">
        <v>75</v>
      </c>
    </row>
    <row r="1301" spans="1:10" x14ac:dyDescent="0.35">
      <c r="A1301" s="148">
        <v>4.70166666666666</v>
      </c>
      <c r="B1301" s="148">
        <v>37</v>
      </c>
      <c r="C1301" s="148" t="s">
        <v>124</v>
      </c>
      <c r="D1301" s="148">
        <v>1513</v>
      </c>
      <c r="E1301" s="148" t="s">
        <v>201</v>
      </c>
      <c r="F1301" s="148">
        <v>3.4790000000000001</v>
      </c>
      <c r="G1301" s="148">
        <v>1500</v>
      </c>
      <c r="H1301" s="148">
        <v>0.52200000000000002</v>
      </c>
      <c r="I1301" s="148" t="s">
        <v>192</v>
      </c>
      <c r="J1301" s="148" t="s">
        <v>75</v>
      </c>
    </row>
    <row r="1302" spans="1:10" x14ac:dyDescent="0.35">
      <c r="A1302" s="148">
        <v>4.7516666666666598</v>
      </c>
      <c r="B1302" s="148">
        <v>37</v>
      </c>
      <c r="C1302" s="148" t="s">
        <v>124</v>
      </c>
      <c r="D1302" s="148">
        <v>1169</v>
      </c>
      <c r="E1302" s="148" t="s">
        <v>201</v>
      </c>
      <c r="F1302" s="148">
        <v>3.4790000000000001</v>
      </c>
      <c r="G1302" s="148">
        <v>1500</v>
      </c>
      <c r="H1302" s="148">
        <v>0.52200000000000002</v>
      </c>
      <c r="I1302" s="148" t="s">
        <v>192</v>
      </c>
      <c r="J1302" s="148" t="s">
        <v>75</v>
      </c>
    </row>
    <row r="1303" spans="1:10" x14ac:dyDescent="0.35">
      <c r="A1303" s="148">
        <v>4.8016666666666596</v>
      </c>
      <c r="B1303" s="148">
        <v>37</v>
      </c>
      <c r="C1303" s="148" t="s">
        <v>124</v>
      </c>
      <c r="D1303" s="148">
        <v>1571</v>
      </c>
      <c r="E1303" s="148" t="s">
        <v>201</v>
      </c>
      <c r="F1303" s="148">
        <v>3.4790000000000001</v>
      </c>
      <c r="G1303" s="148">
        <v>1500</v>
      </c>
      <c r="H1303" s="148">
        <v>0.52200000000000002</v>
      </c>
      <c r="I1303" s="148" t="s">
        <v>192</v>
      </c>
      <c r="J1303" s="148" t="s">
        <v>75</v>
      </c>
    </row>
    <row r="1304" spans="1:10" x14ac:dyDescent="0.35">
      <c r="A1304" s="148">
        <v>4.8516666666666604</v>
      </c>
      <c r="B1304" s="148">
        <v>37</v>
      </c>
      <c r="C1304" s="148" t="s">
        <v>124</v>
      </c>
      <c r="D1304" s="148">
        <v>1647</v>
      </c>
      <c r="E1304" s="148" t="s">
        <v>201</v>
      </c>
      <c r="F1304" s="148">
        <v>3.4790000000000001</v>
      </c>
      <c r="G1304" s="148">
        <v>1500</v>
      </c>
      <c r="H1304" s="148">
        <v>0.52200000000000002</v>
      </c>
      <c r="I1304" s="148" t="s">
        <v>192</v>
      </c>
      <c r="J1304" s="148" t="s">
        <v>75</v>
      </c>
    </row>
    <row r="1305" spans="1:10" x14ac:dyDescent="0.35">
      <c r="A1305" s="148">
        <v>4.9016666666666602</v>
      </c>
      <c r="B1305" s="148">
        <v>37</v>
      </c>
      <c r="C1305" s="148" t="s">
        <v>124</v>
      </c>
      <c r="D1305" s="148">
        <v>1385</v>
      </c>
      <c r="E1305" s="148" t="s">
        <v>201</v>
      </c>
      <c r="F1305" s="148">
        <v>3.4790000000000001</v>
      </c>
      <c r="G1305" s="148">
        <v>1500</v>
      </c>
      <c r="H1305" s="148">
        <v>0.52200000000000002</v>
      </c>
      <c r="I1305" s="148" t="s">
        <v>192</v>
      </c>
      <c r="J1305" s="148" t="s">
        <v>75</v>
      </c>
    </row>
    <row r="1306" spans="1:10" x14ac:dyDescent="0.35">
      <c r="A1306" s="148">
        <v>4.95166666666666</v>
      </c>
      <c r="B1306" s="148">
        <v>37</v>
      </c>
      <c r="C1306" s="148" t="s">
        <v>124</v>
      </c>
      <c r="D1306" s="148">
        <v>1435</v>
      </c>
      <c r="E1306" s="148" t="s">
        <v>201</v>
      </c>
      <c r="F1306" s="148">
        <v>3.4790000000000001</v>
      </c>
      <c r="G1306" s="148">
        <v>1500</v>
      </c>
      <c r="H1306" s="148">
        <v>0.52200000000000002</v>
      </c>
      <c r="I1306" s="148" t="s">
        <v>192</v>
      </c>
      <c r="J1306" s="148" t="s">
        <v>75</v>
      </c>
    </row>
    <row r="1307" spans="1:10" x14ac:dyDescent="0.35">
      <c r="A1307" s="148">
        <v>5.0016666666666598</v>
      </c>
      <c r="B1307" s="148">
        <v>37</v>
      </c>
      <c r="C1307" s="148" t="s">
        <v>124</v>
      </c>
      <c r="D1307" s="148">
        <v>1500</v>
      </c>
      <c r="E1307" s="148" t="s">
        <v>201</v>
      </c>
      <c r="F1307" s="148">
        <v>3.4790000000000001</v>
      </c>
      <c r="G1307" s="148">
        <v>1500</v>
      </c>
      <c r="H1307" s="148">
        <v>0.52200000000000002</v>
      </c>
      <c r="I1307" s="148" t="s">
        <v>192</v>
      </c>
      <c r="J1307" s="148" t="s">
        <v>75</v>
      </c>
    </row>
    <row r="1308" spans="1:10" x14ac:dyDescent="0.35">
      <c r="A1308" s="148">
        <v>5.0516666666666596</v>
      </c>
      <c r="B1308" s="148">
        <v>37</v>
      </c>
      <c r="C1308" s="148" t="s">
        <v>124</v>
      </c>
      <c r="D1308" s="148">
        <v>1451</v>
      </c>
      <c r="E1308" s="148" t="s">
        <v>201</v>
      </c>
      <c r="F1308" s="148">
        <v>3.4790000000000001</v>
      </c>
      <c r="G1308" s="148">
        <v>1500</v>
      </c>
      <c r="H1308" s="148">
        <v>0.52200000000000002</v>
      </c>
      <c r="I1308" s="148" t="s">
        <v>192</v>
      </c>
      <c r="J1308" s="148" t="s">
        <v>75</v>
      </c>
    </row>
    <row r="1309" spans="1:10" x14ac:dyDescent="0.35">
      <c r="A1309" s="148">
        <v>5.1016666666666604</v>
      </c>
      <c r="B1309" s="148">
        <v>37</v>
      </c>
      <c r="C1309" s="148" t="s">
        <v>124</v>
      </c>
      <c r="D1309" s="148">
        <v>1985</v>
      </c>
      <c r="E1309" s="148" t="s">
        <v>201</v>
      </c>
      <c r="F1309" s="148">
        <v>3.4790000000000001</v>
      </c>
      <c r="G1309" s="148">
        <v>1500</v>
      </c>
      <c r="H1309" s="148">
        <v>0.52200000000000002</v>
      </c>
      <c r="I1309" s="148" t="s">
        <v>192</v>
      </c>
      <c r="J1309" s="148" t="s">
        <v>75</v>
      </c>
    </row>
    <row r="1310" spans="1:10" x14ac:dyDescent="0.35">
      <c r="A1310" s="148">
        <v>5.1516666666666602</v>
      </c>
      <c r="B1310" s="148">
        <v>37</v>
      </c>
      <c r="C1310" s="148" t="s">
        <v>124</v>
      </c>
      <c r="D1310" s="148">
        <v>1607</v>
      </c>
      <c r="E1310" s="148" t="s">
        <v>201</v>
      </c>
      <c r="F1310" s="148">
        <v>3.4790000000000001</v>
      </c>
      <c r="G1310" s="148">
        <v>1500</v>
      </c>
      <c r="H1310" s="148">
        <v>0.52200000000000002</v>
      </c>
      <c r="I1310" s="148" t="s">
        <v>192</v>
      </c>
      <c r="J1310" s="148" t="s">
        <v>75</v>
      </c>
    </row>
    <row r="1311" spans="1:10" x14ac:dyDescent="0.35">
      <c r="A1311" s="148">
        <v>5.20166666666666</v>
      </c>
      <c r="B1311" s="148">
        <v>37</v>
      </c>
      <c r="C1311" s="148" t="s">
        <v>124</v>
      </c>
      <c r="D1311" s="148">
        <v>1768</v>
      </c>
      <c r="E1311" s="148" t="s">
        <v>201</v>
      </c>
      <c r="F1311" s="148">
        <v>3.4790000000000001</v>
      </c>
      <c r="G1311" s="148">
        <v>1500</v>
      </c>
      <c r="H1311" s="148">
        <v>0.52200000000000002</v>
      </c>
      <c r="I1311" s="148" t="s">
        <v>192</v>
      </c>
      <c r="J1311" s="148" t="s">
        <v>75</v>
      </c>
    </row>
    <row r="1312" spans="1:10" x14ac:dyDescent="0.35">
      <c r="A1312" s="148">
        <v>5.2516666666666598</v>
      </c>
      <c r="B1312" s="148">
        <v>37</v>
      </c>
      <c r="C1312" s="148" t="s">
        <v>124</v>
      </c>
      <c r="D1312" s="148">
        <v>1730</v>
      </c>
      <c r="E1312" s="148" t="s">
        <v>201</v>
      </c>
      <c r="F1312" s="148">
        <v>3.4790000000000001</v>
      </c>
      <c r="G1312" s="148">
        <v>1500</v>
      </c>
      <c r="H1312" s="148">
        <v>0.52200000000000002</v>
      </c>
      <c r="I1312" s="148" t="s">
        <v>192</v>
      </c>
      <c r="J1312" s="148" t="s">
        <v>75</v>
      </c>
    </row>
    <row r="1313" spans="1:10" x14ac:dyDescent="0.35">
      <c r="A1313" s="148">
        <v>5.3016666666666596</v>
      </c>
      <c r="B1313" s="148">
        <v>37</v>
      </c>
      <c r="C1313" s="148" t="s">
        <v>124</v>
      </c>
      <c r="D1313" s="148">
        <v>2089</v>
      </c>
      <c r="E1313" s="148" t="s">
        <v>201</v>
      </c>
      <c r="F1313" s="148">
        <v>3.4790000000000001</v>
      </c>
      <c r="G1313" s="148">
        <v>1500</v>
      </c>
      <c r="H1313" s="148">
        <v>0.52200000000000002</v>
      </c>
      <c r="I1313" s="148" t="s">
        <v>192</v>
      </c>
      <c r="J1313" s="148" t="s">
        <v>75</v>
      </c>
    </row>
    <row r="1314" spans="1:10" x14ac:dyDescent="0.35">
      <c r="A1314" s="148">
        <v>5.3516666666666604</v>
      </c>
      <c r="B1314" s="148">
        <v>37</v>
      </c>
      <c r="C1314" s="148" t="s">
        <v>124</v>
      </c>
      <c r="D1314" s="148">
        <v>1744</v>
      </c>
      <c r="E1314" s="148" t="s">
        <v>201</v>
      </c>
      <c r="F1314" s="148">
        <v>3.4790000000000001</v>
      </c>
      <c r="G1314" s="148">
        <v>1500</v>
      </c>
      <c r="H1314" s="148">
        <v>0.52200000000000002</v>
      </c>
      <c r="I1314" s="148" t="s">
        <v>192</v>
      </c>
      <c r="J1314" s="148" t="s">
        <v>75</v>
      </c>
    </row>
    <row r="1315" spans="1:10" x14ac:dyDescent="0.35">
      <c r="A1315" s="148">
        <v>5.4016666666666602</v>
      </c>
      <c r="B1315" s="148">
        <v>37</v>
      </c>
      <c r="C1315" s="148" t="s">
        <v>124</v>
      </c>
      <c r="D1315" s="148">
        <v>1875</v>
      </c>
      <c r="E1315" s="148" t="s">
        <v>201</v>
      </c>
      <c r="F1315" s="148">
        <v>3.4790000000000001</v>
      </c>
      <c r="G1315" s="148">
        <v>1500</v>
      </c>
      <c r="H1315" s="148">
        <v>0.52200000000000002</v>
      </c>
      <c r="I1315" s="148" t="s">
        <v>192</v>
      </c>
      <c r="J1315" s="148" t="s">
        <v>75</v>
      </c>
    </row>
    <row r="1316" spans="1:10" x14ac:dyDescent="0.35">
      <c r="A1316" s="148">
        <v>5.45166666666666</v>
      </c>
      <c r="B1316" s="148">
        <v>37</v>
      </c>
      <c r="C1316" s="148" t="s">
        <v>124</v>
      </c>
      <c r="D1316" s="148">
        <v>2303</v>
      </c>
      <c r="E1316" s="148" t="s">
        <v>201</v>
      </c>
      <c r="F1316" s="148">
        <v>3.4790000000000001</v>
      </c>
      <c r="G1316" s="148">
        <v>1500</v>
      </c>
      <c r="H1316" s="148">
        <v>0.52200000000000002</v>
      </c>
      <c r="I1316" s="148" t="s">
        <v>192</v>
      </c>
      <c r="J1316" s="148" t="s">
        <v>75</v>
      </c>
    </row>
    <row r="1317" spans="1:10" x14ac:dyDescent="0.35">
      <c r="A1317" s="148">
        <v>5.5016666666666598</v>
      </c>
      <c r="B1317" s="148">
        <v>37</v>
      </c>
      <c r="C1317" s="148" t="s">
        <v>124</v>
      </c>
      <c r="D1317" s="148">
        <v>2187</v>
      </c>
      <c r="E1317" s="148" t="s">
        <v>201</v>
      </c>
      <c r="F1317" s="148">
        <v>3.4790000000000001</v>
      </c>
      <c r="G1317" s="148">
        <v>1500</v>
      </c>
      <c r="H1317" s="148">
        <v>0.52200000000000002</v>
      </c>
      <c r="I1317" s="148" t="s">
        <v>192</v>
      </c>
      <c r="J1317" s="148" t="s">
        <v>75</v>
      </c>
    </row>
    <row r="1318" spans="1:10" x14ac:dyDescent="0.35">
      <c r="A1318" s="148">
        <v>5.5516666666666596</v>
      </c>
      <c r="B1318" s="148">
        <v>37</v>
      </c>
      <c r="C1318" s="148" t="s">
        <v>124</v>
      </c>
      <c r="D1318" s="148">
        <v>2561</v>
      </c>
      <c r="E1318" s="148" t="s">
        <v>201</v>
      </c>
      <c r="F1318" s="148">
        <v>3.4790000000000001</v>
      </c>
      <c r="G1318" s="148">
        <v>1500</v>
      </c>
      <c r="H1318" s="148">
        <v>0.52200000000000002</v>
      </c>
      <c r="I1318" s="148" t="s">
        <v>192</v>
      </c>
      <c r="J1318" s="148" t="s">
        <v>75</v>
      </c>
    </row>
    <row r="1319" spans="1:10" x14ac:dyDescent="0.35">
      <c r="A1319" s="148">
        <v>5.6016666666666604</v>
      </c>
      <c r="B1319" s="148">
        <v>37.1</v>
      </c>
      <c r="C1319" s="148" t="s">
        <v>124</v>
      </c>
      <c r="D1319" s="148">
        <v>2059</v>
      </c>
      <c r="E1319" s="148" t="s">
        <v>201</v>
      </c>
      <c r="F1319" s="148">
        <v>3.4790000000000001</v>
      </c>
      <c r="G1319" s="148">
        <v>1500</v>
      </c>
      <c r="H1319" s="148">
        <v>0.52200000000000002</v>
      </c>
      <c r="I1319" s="148" t="s">
        <v>192</v>
      </c>
      <c r="J1319" s="148" t="s">
        <v>75</v>
      </c>
    </row>
    <row r="1320" spans="1:10" x14ac:dyDescent="0.35">
      <c r="A1320" s="148">
        <v>5.6516666666666602</v>
      </c>
      <c r="B1320" s="148">
        <v>37</v>
      </c>
      <c r="C1320" s="148" t="s">
        <v>124</v>
      </c>
      <c r="D1320" s="148">
        <v>1975</v>
      </c>
      <c r="E1320" s="148" t="s">
        <v>201</v>
      </c>
      <c r="F1320" s="148">
        <v>3.4790000000000001</v>
      </c>
      <c r="G1320" s="148">
        <v>1500</v>
      </c>
      <c r="H1320" s="148">
        <v>0.52200000000000002</v>
      </c>
      <c r="I1320" s="148" t="s">
        <v>192</v>
      </c>
      <c r="J1320" s="148" t="s">
        <v>75</v>
      </c>
    </row>
    <row r="1321" spans="1:10" x14ac:dyDescent="0.35">
      <c r="A1321" s="148">
        <v>5.70166666666666</v>
      </c>
      <c r="B1321" s="148">
        <v>37</v>
      </c>
      <c r="C1321" s="148" t="s">
        <v>124</v>
      </c>
      <c r="D1321" s="148">
        <v>2460</v>
      </c>
      <c r="E1321" s="148" t="s">
        <v>201</v>
      </c>
      <c r="F1321" s="148">
        <v>3.4790000000000001</v>
      </c>
      <c r="G1321" s="148">
        <v>1500</v>
      </c>
      <c r="H1321" s="148">
        <v>0.52200000000000002</v>
      </c>
      <c r="I1321" s="148" t="s">
        <v>192</v>
      </c>
      <c r="J1321" s="148" t="s">
        <v>75</v>
      </c>
    </row>
    <row r="1322" spans="1:10" x14ac:dyDescent="0.35">
      <c r="A1322" s="148">
        <v>5.7516666666666598</v>
      </c>
      <c r="B1322" s="148">
        <v>37.1</v>
      </c>
      <c r="C1322" s="148" t="s">
        <v>124</v>
      </c>
      <c r="D1322" s="148">
        <v>2147</v>
      </c>
      <c r="E1322" s="148" t="s">
        <v>201</v>
      </c>
      <c r="F1322" s="148">
        <v>3.4790000000000001</v>
      </c>
      <c r="G1322" s="148">
        <v>1500</v>
      </c>
      <c r="H1322" s="148">
        <v>0.52200000000000002</v>
      </c>
      <c r="I1322" s="148" t="s">
        <v>192</v>
      </c>
      <c r="J1322" s="148" t="s">
        <v>75</v>
      </c>
    </row>
    <row r="1323" spans="1:10" x14ac:dyDescent="0.35">
      <c r="A1323" s="148">
        <v>5.8016666666666596</v>
      </c>
      <c r="B1323" s="148">
        <v>37</v>
      </c>
      <c r="C1323" s="148" t="s">
        <v>124</v>
      </c>
      <c r="D1323" s="148">
        <v>2132</v>
      </c>
      <c r="E1323" s="148" t="s">
        <v>201</v>
      </c>
      <c r="F1323" s="148">
        <v>3.4790000000000001</v>
      </c>
      <c r="G1323" s="148">
        <v>1500</v>
      </c>
      <c r="H1323" s="148">
        <v>0.52200000000000002</v>
      </c>
      <c r="I1323" s="148" t="s">
        <v>192</v>
      </c>
      <c r="J1323" s="148" t="s">
        <v>75</v>
      </c>
    </row>
    <row r="1324" spans="1:10" x14ac:dyDescent="0.35">
      <c r="A1324" s="148">
        <v>5.8516666666666604</v>
      </c>
      <c r="B1324" s="148">
        <v>37</v>
      </c>
      <c r="C1324" s="148" t="s">
        <v>124</v>
      </c>
      <c r="D1324" s="148">
        <v>2384</v>
      </c>
      <c r="E1324" s="148" t="s">
        <v>201</v>
      </c>
      <c r="F1324" s="148">
        <v>3.4790000000000001</v>
      </c>
      <c r="G1324" s="148">
        <v>1500</v>
      </c>
      <c r="H1324" s="148">
        <v>0.52200000000000002</v>
      </c>
      <c r="I1324" s="148" t="s">
        <v>192</v>
      </c>
      <c r="J1324" s="148" t="s">
        <v>75</v>
      </c>
    </row>
    <row r="1325" spans="1:10" x14ac:dyDescent="0.35">
      <c r="A1325" s="148">
        <v>5.9016666666666602</v>
      </c>
      <c r="B1325" s="148">
        <v>37</v>
      </c>
      <c r="C1325" s="148" t="s">
        <v>124</v>
      </c>
      <c r="D1325" s="148">
        <v>2309</v>
      </c>
      <c r="E1325" s="148" t="s">
        <v>201</v>
      </c>
      <c r="F1325" s="148">
        <v>3.4790000000000001</v>
      </c>
      <c r="G1325" s="148">
        <v>1500</v>
      </c>
      <c r="H1325" s="148">
        <v>0.52200000000000002</v>
      </c>
      <c r="I1325" s="148" t="s">
        <v>192</v>
      </c>
      <c r="J1325" s="148" t="s">
        <v>75</v>
      </c>
    </row>
    <row r="1326" spans="1:10" x14ac:dyDescent="0.35">
      <c r="A1326" s="148">
        <v>5.95166666666666</v>
      </c>
      <c r="B1326" s="148">
        <v>37</v>
      </c>
      <c r="C1326" s="148" t="s">
        <v>124</v>
      </c>
      <c r="D1326" s="148">
        <v>2642</v>
      </c>
      <c r="E1326" s="148" t="s">
        <v>201</v>
      </c>
      <c r="F1326" s="148">
        <v>3.4790000000000001</v>
      </c>
      <c r="G1326" s="148">
        <v>1500</v>
      </c>
      <c r="H1326" s="148">
        <v>0.52200000000000002</v>
      </c>
      <c r="I1326" s="148" t="s">
        <v>192</v>
      </c>
      <c r="J1326" s="148" t="s">
        <v>75</v>
      </c>
    </row>
    <row r="1327" spans="1:10" x14ac:dyDescent="0.35">
      <c r="A1327" s="148">
        <v>6.0016666666666598</v>
      </c>
      <c r="B1327" s="148">
        <v>37</v>
      </c>
      <c r="C1327" s="148" t="s">
        <v>124</v>
      </c>
      <c r="D1327" s="148">
        <v>2381</v>
      </c>
      <c r="E1327" s="148" t="s">
        <v>201</v>
      </c>
      <c r="F1327" s="148">
        <v>3.4790000000000001</v>
      </c>
      <c r="G1327" s="148">
        <v>1500</v>
      </c>
      <c r="H1327" s="148">
        <v>0.52200000000000002</v>
      </c>
      <c r="I1327" s="148" t="s">
        <v>192</v>
      </c>
      <c r="J1327" s="148" t="s">
        <v>75</v>
      </c>
    </row>
    <row r="1328" spans="1:10" x14ac:dyDescent="0.35">
      <c r="A1328" s="148">
        <v>6.0516666666666596</v>
      </c>
      <c r="B1328" s="148">
        <v>37</v>
      </c>
      <c r="C1328" s="148" t="s">
        <v>124</v>
      </c>
      <c r="D1328" s="148">
        <v>2594</v>
      </c>
      <c r="E1328" s="148" t="s">
        <v>201</v>
      </c>
      <c r="F1328" s="148">
        <v>3.4790000000000001</v>
      </c>
      <c r="G1328" s="148">
        <v>1500</v>
      </c>
      <c r="H1328" s="148">
        <v>0.52200000000000002</v>
      </c>
      <c r="I1328" s="148" t="s">
        <v>192</v>
      </c>
      <c r="J1328" s="148" t="s">
        <v>75</v>
      </c>
    </row>
    <row r="1329" spans="1:10" x14ac:dyDescent="0.35">
      <c r="A1329" s="148">
        <v>6.1016666666666604</v>
      </c>
      <c r="B1329" s="148">
        <v>37</v>
      </c>
      <c r="C1329" s="148" t="s">
        <v>124</v>
      </c>
      <c r="D1329" s="148">
        <v>2965</v>
      </c>
      <c r="E1329" s="148" t="s">
        <v>201</v>
      </c>
      <c r="F1329" s="148">
        <v>3.4790000000000001</v>
      </c>
      <c r="G1329" s="148">
        <v>1500</v>
      </c>
      <c r="H1329" s="148">
        <v>0.52200000000000002</v>
      </c>
      <c r="I1329" s="148" t="s">
        <v>192</v>
      </c>
      <c r="J1329" s="148" t="s">
        <v>75</v>
      </c>
    </row>
    <row r="1330" spans="1:10" x14ac:dyDescent="0.35">
      <c r="A1330" s="148">
        <v>6.1516666666666602</v>
      </c>
      <c r="B1330" s="148">
        <v>37</v>
      </c>
      <c r="C1330" s="148" t="s">
        <v>124</v>
      </c>
      <c r="D1330" s="148">
        <v>2324</v>
      </c>
      <c r="E1330" s="148" t="s">
        <v>201</v>
      </c>
      <c r="F1330" s="148">
        <v>3.4790000000000001</v>
      </c>
      <c r="G1330" s="148">
        <v>1500</v>
      </c>
      <c r="H1330" s="148">
        <v>0.52200000000000002</v>
      </c>
      <c r="I1330" s="148" t="s">
        <v>192</v>
      </c>
      <c r="J1330" s="148" t="s">
        <v>75</v>
      </c>
    </row>
    <row r="1331" spans="1:10" x14ac:dyDescent="0.35">
      <c r="A1331" s="148">
        <v>6.20166666666666</v>
      </c>
      <c r="B1331" s="148">
        <v>37</v>
      </c>
      <c r="C1331" s="148" t="s">
        <v>124</v>
      </c>
      <c r="D1331" s="148">
        <v>2384</v>
      </c>
      <c r="E1331" s="148" t="s">
        <v>201</v>
      </c>
      <c r="F1331" s="148">
        <v>3.4790000000000001</v>
      </c>
      <c r="G1331" s="148">
        <v>1500</v>
      </c>
      <c r="H1331" s="148">
        <v>0.52200000000000002</v>
      </c>
      <c r="I1331" s="148" t="s">
        <v>192</v>
      </c>
      <c r="J1331" s="148" t="s">
        <v>75</v>
      </c>
    </row>
    <row r="1332" spans="1:10" x14ac:dyDescent="0.35">
      <c r="A1332" s="148">
        <v>6.2516666666666598</v>
      </c>
      <c r="B1332" s="148">
        <v>37</v>
      </c>
      <c r="C1332" s="148" t="s">
        <v>124</v>
      </c>
      <c r="D1332" s="148">
        <v>2219</v>
      </c>
      <c r="E1332" s="148" t="s">
        <v>201</v>
      </c>
      <c r="F1332" s="148">
        <v>3.4790000000000001</v>
      </c>
      <c r="G1332" s="148">
        <v>1500</v>
      </c>
      <c r="H1332" s="148">
        <v>0.52200000000000002</v>
      </c>
      <c r="I1332" s="148" t="s">
        <v>192</v>
      </c>
      <c r="J1332" s="148" t="s">
        <v>75</v>
      </c>
    </row>
    <row r="1333" spans="1:10" x14ac:dyDescent="0.35">
      <c r="A1333" s="148">
        <v>6.3016666666666596</v>
      </c>
      <c r="B1333" s="148">
        <v>37</v>
      </c>
      <c r="C1333" s="148" t="s">
        <v>124</v>
      </c>
      <c r="D1333" s="148">
        <v>2389</v>
      </c>
      <c r="E1333" s="148" t="s">
        <v>201</v>
      </c>
      <c r="F1333" s="148">
        <v>3.4790000000000001</v>
      </c>
      <c r="G1333" s="148">
        <v>1500</v>
      </c>
      <c r="H1333" s="148">
        <v>0.52200000000000002</v>
      </c>
      <c r="I1333" s="148" t="s">
        <v>192</v>
      </c>
      <c r="J1333" s="148" t="s">
        <v>75</v>
      </c>
    </row>
    <row r="1334" spans="1:10" x14ac:dyDescent="0.35">
      <c r="A1334" s="148">
        <v>6.3516666666666604</v>
      </c>
      <c r="B1334" s="148">
        <v>37</v>
      </c>
      <c r="C1334" s="148" t="s">
        <v>124</v>
      </c>
      <c r="D1334" s="148">
        <v>2521</v>
      </c>
      <c r="E1334" s="148" t="s">
        <v>201</v>
      </c>
      <c r="F1334" s="148">
        <v>3.4790000000000001</v>
      </c>
      <c r="G1334" s="148">
        <v>1500</v>
      </c>
      <c r="H1334" s="148">
        <v>0.52200000000000002</v>
      </c>
      <c r="I1334" s="148" t="s">
        <v>192</v>
      </c>
      <c r="J1334" s="148" t="s">
        <v>75</v>
      </c>
    </row>
    <row r="1335" spans="1:10" x14ac:dyDescent="0.35">
      <c r="A1335" s="148">
        <v>6.4016666666666602</v>
      </c>
      <c r="B1335" s="148">
        <v>37</v>
      </c>
      <c r="C1335" s="148" t="s">
        <v>124</v>
      </c>
      <c r="D1335" s="148">
        <v>2599</v>
      </c>
      <c r="E1335" s="148" t="s">
        <v>201</v>
      </c>
      <c r="F1335" s="148">
        <v>3.4790000000000001</v>
      </c>
      <c r="G1335" s="148">
        <v>1500</v>
      </c>
      <c r="H1335" s="148">
        <v>0.52200000000000002</v>
      </c>
      <c r="I1335" s="148" t="s">
        <v>192</v>
      </c>
      <c r="J1335" s="148" t="s">
        <v>75</v>
      </c>
    </row>
    <row r="1336" spans="1:10" x14ac:dyDescent="0.35">
      <c r="A1336" s="148">
        <v>6.45166666666666</v>
      </c>
      <c r="B1336" s="148">
        <v>37.1</v>
      </c>
      <c r="C1336" s="148" t="s">
        <v>124</v>
      </c>
      <c r="D1336" s="148">
        <v>2367</v>
      </c>
      <c r="E1336" s="148" t="s">
        <v>201</v>
      </c>
      <c r="F1336" s="148">
        <v>3.4790000000000001</v>
      </c>
      <c r="G1336" s="148">
        <v>1500</v>
      </c>
      <c r="H1336" s="148">
        <v>0.52200000000000002</v>
      </c>
      <c r="I1336" s="148" t="s">
        <v>192</v>
      </c>
      <c r="J1336" s="148" t="s">
        <v>75</v>
      </c>
    </row>
    <row r="1337" spans="1:10" x14ac:dyDescent="0.35">
      <c r="A1337" s="148">
        <v>6.5016666666666598</v>
      </c>
      <c r="B1337" s="148">
        <v>37</v>
      </c>
      <c r="C1337" s="148" t="s">
        <v>124</v>
      </c>
      <c r="D1337" s="148">
        <v>2602</v>
      </c>
      <c r="E1337" s="148" t="s">
        <v>201</v>
      </c>
      <c r="F1337" s="148">
        <v>3.4790000000000001</v>
      </c>
      <c r="G1337" s="148">
        <v>1500</v>
      </c>
      <c r="H1337" s="148">
        <v>0.52200000000000002</v>
      </c>
      <c r="I1337" s="148" t="s">
        <v>192</v>
      </c>
      <c r="J1337" s="148" t="s">
        <v>75</v>
      </c>
    </row>
    <row r="1338" spans="1:10" x14ac:dyDescent="0.35">
      <c r="A1338" s="148">
        <v>6.5516666666666596</v>
      </c>
      <c r="B1338" s="148">
        <v>37</v>
      </c>
      <c r="C1338" s="148" t="s">
        <v>124</v>
      </c>
      <c r="D1338" s="148">
        <v>2713</v>
      </c>
      <c r="E1338" s="148" t="s">
        <v>201</v>
      </c>
      <c r="F1338" s="148">
        <v>3.4790000000000001</v>
      </c>
      <c r="G1338" s="148">
        <v>1500</v>
      </c>
      <c r="H1338" s="148">
        <v>0.52200000000000002</v>
      </c>
      <c r="I1338" s="148" t="s">
        <v>192</v>
      </c>
      <c r="J1338" s="148" t="s">
        <v>75</v>
      </c>
    </row>
    <row r="1339" spans="1:10" x14ac:dyDescent="0.35">
      <c r="A1339" s="148">
        <v>6.6016666666666604</v>
      </c>
      <c r="B1339" s="148">
        <v>37</v>
      </c>
      <c r="C1339" s="148" t="s">
        <v>124</v>
      </c>
      <c r="D1339" s="148">
        <v>2544</v>
      </c>
      <c r="E1339" s="148" t="s">
        <v>201</v>
      </c>
      <c r="F1339" s="148">
        <v>3.4790000000000001</v>
      </c>
      <c r="G1339" s="148">
        <v>1500</v>
      </c>
      <c r="H1339" s="148">
        <v>0.52200000000000002</v>
      </c>
      <c r="I1339" s="148" t="s">
        <v>192</v>
      </c>
      <c r="J1339" s="148" t="s">
        <v>75</v>
      </c>
    </row>
    <row r="1340" spans="1:10" x14ac:dyDescent="0.35">
      <c r="A1340" s="148">
        <v>6.6516666666666602</v>
      </c>
      <c r="B1340" s="148">
        <v>37</v>
      </c>
      <c r="C1340" s="148" t="s">
        <v>124</v>
      </c>
      <c r="D1340" s="148">
        <v>2584</v>
      </c>
      <c r="E1340" s="148" t="s">
        <v>201</v>
      </c>
      <c r="F1340" s="148">
        <v>3.4790000000000001</v>
      </c>
      <c r="G1340" s="148">
        <v>1500</v>
      </c>
      <c r="H1340" s="148">
        <v>0.52200000000000002</v>
      </c>
      <c r="I1340" s="148" t="s">
        <v>192</v>
      </c>
      <c r="J1340" s="148" t="s">
        <v>75</v>
      </c>
    </row>
    <row r="1341" spans="1:10" x14ac:dyDescent="0.35">
      <c r="A1341" s="148">
        <v>6.70166666666666</v>
      </c>
      <c r="B1341" s="148">
        <v>37</v>
      </c>
      <c r="C1341" s="148" t="s">
        <v>124</v>
      </c>
      <c r="D1341" s="148">
        <v>2653</v>
      </c>
      <c r="E1341" s="148" t="s">
        <v>201</v>
      </c>
      <c r="F1341" s="148">
        <v>3.4790000000000001</v>
      </c>
      <c r="G1341" s="148">
        <v>1500</v>
      </c>
      <c r="H1341" s="148">
        <v>0.52200000000000002</v>
      </c>
      <c r="I1341" s="148" t="s">
        <v>192</v>
      </c>
      <c r="J1341" s="148" t="s">
        <v>75</v>
      </c>
    </row>
    <row r="1342" spans="1:10" x14ac:dyDescent="0.35">
      <c r="A1342" s="148">
        <v>6.7516666666666598</v>
      </c>
      <c r="B1342" s="148">
        <v>37</v>
      </c>
      <c r="C1342" s="148" t="s">
        <v>124</v>
      </c>
      <c r="D1342" s="148">
        <v>2586</v>
      </c>
      <c r="E1342" s="148" t="s">
        <v>201</v>
      </c>
      <c r="F1342" s="148">
        <v>3.4790000000000001</v>
      </c>
      <c r="G1342" s="148">
        <v>1500</v>
      </c>
      <c r="H1342" s="148">
        <v>0.52200000000000002</v>
      </c>
      <c r="I1342" s="148" t="s">
        <v>192</v>
      </c>
      <c r="J1342" s="148" t="s">
        <v>75</v>
      </c>
    </row>
    <row r="1343" spans="1:10" x14ac:dyDescent="0.35">
      <c r="A1343" s="148">
        <v>6.8016666666666596</v>
      </c>
      <c r="B1343" s="148">
        <v>37</v>
      </c>
      <c r="C1343" s="148" t="s">
        <v>124</v>
      </c>
      <c r="D1343" s="148">
        <v>2869</v>
      </c>
      <c r="E1343" s="148" t="s">
        <v>201</v>
      </c>
      <c r="F1343" s="148">
        <v>3.4790000000000001</v>
      </c>
      <c r="G1343" s="148">
        <v>1500</v>
      </c>
      <c r="H1343" s="148">
        <v>0.52200000000000002</v>
      </c>
      <c r="I1343" s="148" t="s">
        <v>192</v>
      </c>
      <c r="J1343" s="148" t="s">
        <v>75</v>
      </c>
    </row>
    <row r="1344" spans="1:10" x14ac:dyDescent="0.35">
      <c r="A1344" s="148">
        <v>6.8516666666666604</v>
      </c>
      <c r="B1344" s="148">
        <v>37</v>
      </c>
      <c r="C1344" s="148" t="s">
        <v>124</v>
      </c>
      <c r="D1344" s="148">
        <v>2460</v>
      </c>
      <c r="E1344" s="148" t="s">
        <v>201</v>
      </c>
      <c r="F1344" s="148">
        <v>3.4790000000000001</v>
      </c>
      <c r="G1344" s="148">
        <v>1500</v>
      </c>
      <c r="H1344" s="148">
        <v>0.52200000000000002</v>
      </c>
      <c r="I1344" s="148" t="s">
        <v>192</v>
      </c>
      <c r="J1344" s="148" t="s">
        <v>75</v>
      </c>
    </row>
    <row r="1345" spans="1:10" x14ac:dyDescent="0.35">
      <c r="A1345" s="148">
        <v>6.9016666666666602</v>
      </c>
      <c r="B1345" s="148">
        <v>37</v>
      </c>
      <c r="C1345" s="148" t="s">
        <v>124</v>
      </c>
      <c r="D1345" s="148">
        <v>2911</v>
      </c>
      <c r="E1345" s="148" t="s">
        <v>201</v>
      </c>
      <c r="F1345" s="148">
        <v>3.4790000000000001</v>
      </c>
      <c r="G1345" s="148">
        <v>1500</v>
      </c>
      <c r="H1345" s="148">
        <v>0.52200000000000002</v>
      </c>
      <c r="I1345" s="148" t="s">
        <v>192</v>
      </c>
      <c r="J1345" s="148" t="s">
        <v>75</v>
      </c>
    </row>
    <row r="1346" spans="1:10" x14ac:dyDescent="0.35">
      <c r="A1346" s="148">
        <v>6.95166666666666</v>
      </c>
      <c r="B1346" s="148">
        <v>37</v>
      </c>
      <c r="C1346" s="148" t="s">
        <v>124</v>
      </c>
      <c r="D1346" s="148">
        <v>2967</v>
      </c>
      <c r="E1346" s="148" t="s">
        <v>201</v>
      </c>
      <c r="F1346" s="148">
        <v>3.4790000000000001</v>
      </c>
      <c r="G1346" s="148">
        <v>1500</v>
      </c>
      <c r="H1346" s="148">
        <v>0.52200000000000002</v>
      </c>
      <c r="I1346" s="148" t="s">
        <v>192</v>
      </c>
      <c r="J1346" s="148" t="s">
        <v>75</v>
      </c>
    </row>
    <row r="1347" spans="1:10" x14ac:dyDescent="0.35">
      <c r="A1347" s="148">
        <v>7.0016666666666598</v>
      </c>
      <c r="B1347" s="148">
        <v>37</v>
      </c>
      <c r="C1347" s="148" t="s">
        <v>124</v>
      </c>
      <c r="D1347" s="148">
        <v>2649</v>
      </c>
      <c r="E1347" s="148" t="s">
        <v>201</v>
      </c>
      <c r="F1347" s="148">
        <v>3.4790000000000001</v>
      </c>
      <c r="G1347" s="148">
        <v>1500</v>
      </c>
      <c r="H1347" s="148">
        <v>0.52200000000000002</v>
      </c>
      <c r="I1347" s="148" t="s">
        <v>192</v>
      </c>
      <c r="J1347" s="148" t="s">
        <v>75</v>
      </c>
    </row>
    <row r="1348" spans="1:10" x14ac:dyDescent="0.35">
      <c r="A1348" s="148">
        <v>7.0516666666666596</v>
      </c>
      <c r="B1348" s="148">
        <v>37</v>
      </c>
      <c r="C1348" s="148" t="s">
        <v>124</v>
      </c>
      <c r="D1348" s="148">
        <v>2514</v>
      </c>
      <c r="E1348" s="148" t="s">
        <v>201</v>
      </c>
      <c r="F1348" s="148">
        <v>3.4790000000000001</v>
      </c>
      <c r="G1348" s="148">
        <v>1500</v>
      </c>
      <c r="H1348" s="148">
        <v>0.52200000000000002</v>
      </c>
      <c r="I1348" s="148" t="s">
        <v>192</v>
      </c>
      <c r="J1348" s="148" t="s">
        <v>75</v>
      </c>
    </row>
    <row r="1349" spans="1:10" x14ac:dyDescent="0.35">
      <c r="A1349" s="148">
        <v>7.1016666666666604</v>
      </c>
      <c r="B1349" s="148">
        <v>37</v>
      </c>
      <c r="C1349" s="148" t="s">
        <v>124</v>
      </c>
      <c r="D1349" s="148">
        <v>2597</v>
      </c>
      <c r="E1349" s="148" t="s">
        <v>201</v>
      </c>
      <c r="F1349" s="148">
        <v>3.4790000000000001</v>
      </c>
      <c r="G1349" s="148">
        <v>1500</v>
      </c>
      <c r="H1349" s="148">
        <v>0.52200000000000002</v>
      </c>
      <c r="I1349" s="148" t="s">
        <v>192</v>
      </c>
      <c r="J1349" s="148" t="s">
        <v>75</v>
      </c>
    </row>
    <row r="1350" spans="1:10" x14ac:dyDescent="0.35">
      <c r="A1350" s="148">
        <v>7.1516666666666602</v>
      </c>
      <c r="B1350" s="148">
        <v>37</v>
      </c>
      <c r="C1350" s="148" t="s">
        <v>124</v>
      </c>
      <c r="D1350" s="148">
        <v>2462</v>
      </c>
      <c r="E1350" s="148" t="s">
        <v>201</v>
      </c>
      <c r="F1350" s="148">
        <v>3.4790000000000001</v>
      </c>
      <c r="G1350" s="148">
        <v>1500</v>
      </c>
      <c r="H1350" s="148">
        <v>0.52200000000000002</v>
      </c>
      <c r="I1350" s="148" t="s">
        <v>192</v>
      </c>
      <c r="J1350" s="148" t="s">
        <v>75</v>
      </c>
    </row>
    <row r="1351" spans="1:10" x14ac:dyDescent="0.35">
      <c r="A1351" s="148">
        <v>7.20166666666666</v>
      </c>
      <c r="B1351" s="148">
        <v>37</v>
      </c>
      <c r="C1351" s="148" t="s">
        <v>124</v>
      </c>
      <c r="D1351" s="148">
        <v>2859</v>
      </c>
      <c r="E1351" s="148" t="s">
        <v>201</v>
      </c>
      <c r="F1351" s="148">
        <v>3.4790000000000001</v>
      </c>
      <c r="G1351" s="148">
        <v>1500</v>
      </c>
      <c r="H1351" s="148">
        <v>0.52200000000000002</v>
      </c>
      <c r="I1351" s="148" t="s">
        <v>192</v>
      </c>
      <c r="J1351" s="148" t="s">
        <v>75</v>
      </c>
    </row>
    <row r="1352" spans="1:10" x14ac:dyDescent="0.35">
      <c r="A1352" s="148">
        <v>7.2516666666666598</v>
      </c>
      <c r="B1352" s="148">
        <v>37</v>
      </c>
      <c r="C1352" s="148" t="s">
        <v>124</v>
      </c>
      <c r="D1352" s="148">
        <v>2748</v>
      </c>
      <c r="E1352" s="148" t="s">
        <v>201</v>
      </c>
      <c r="F1352" s="148">
        <v>3.4790000000000001</v>
      </c>
      <c r="G1352" s="148">
        <v>1500</v>
      </c>
      <c r="H1352" s="148">
        <v>0.52200000000000002</v>
      </c>
      <c r="I1352" s="148" t="s">
        <v>192</v>
      </c>
      <c r="J1352" s="148" t="s">
        <v>75</v>
      </c>
    </row>
    <row r="1353" spans="1:10" x14ac:dyDescent="0.35">
      <c r="A1353" s="148">
        <v>7.3016666666666596</v>
      </c>
      <c r="B1353" s="148">
        <v>37</v>
      </c>
      <c r="C1353" s="148" t="s">
        <v>124</v>
      </c>
      <c r="D1353" s="148">
        <v>3157</v>
      </c>
      <c r="E1353" s="148" t="s">
        <v>201</v>
      </c>
      <c r="F1353" s="148">
        <v>3.4790000000000001</v>
      </c>
      <c r="G1353" s="148">
        <v>1500</v>
      </c>
      <c r="H1353" s="148">
        <v>0.52200000000000002</v>
      </c>
      <c r="I1353" s="148" t="s">
        <v>192</v>
      </c>
      <c r="J1353" s="148" t="s">
        <v>75</v>
      </c>
    </row>
    <row r="1354" spans="1:10" x14ac:dyDescent="0.35">
      <c r="A1354" s="148">
        <v>7.3516666666666604</v>
      </c>
      <c r="B1354" s="148">
        <v>37</v>
      </c>
      <c r="C1354" s="148" t="s">
        <v>124</v>
      </c>
      <c r="D1354" s="148">
        <v>2591</v>
      </c>
      <c r="E1354" s="148" t="s">
        <v>201</v>
      </c>
      <c r="F1354" s="148">
        <v>3.4790000000000001</v>
      </c>
      <c r="G1354" s="148">
        <v>1500</v>
      </c>
      <c r="H1354" s="148">
        <v>0.52200000000000002</v>
      </c>
      <c r="I1354" s="148" t="s">
        <v>192</v>
      </c>
      <c r="J1354" s="148" t="s">
        <v>75</v>
      </c>
    </row>
    <row r="1355" spans="1:10" x14ac:dyDescent="0.35">
      <c r="A1355" s="148">
        <v>7.4016666666666602</v>
      </c>
      <c r="B1355" s="148">
        <v>37</v>
      </c>
      <c r="C1355" s="148" t="s">
        <v>124</v>
      </c>
      <c r="D1355" s="148">
        <v>3257</v>
      </c>
      <c r="E1355" s="148" t="s">
        <v>201</v>
      </c>
      <c r="F1355" s="148">
        <v>3.4790000000000001</v>
      </c>
      <c r="G1355" s="148">
        <v>1500</v>
      </c>
      <c r="H1355" s="148">
        <v>0.52200000000000002</v>
      </c>
      <c r="I1355" s="148" t="s">
        <v>192</v>
      </c>
      <c r="J1355" s="148" t="s">
        <v>75</v>
      </c>
    </row>
    <row r="1356" spans="1:10" x14ac:dyDescent="0.35">
      <c r="A1356" s="148">
        <v>7.45166666666666</v>
      </c>
      <c r="B1356" s="148">
        <v>37</v>
      </c>
      <c r="C1356" s="148" t="s">
        <v>124</v>
      </c>
      <c r="D1356" s="148">
        <v>3520</v>
      </c>
      <c r="E1356" s="148" t="s">
        <v>201</v>
      </c>
      <c r="F1356" s="148">
        <v>3.4790000000000001</v>
      </c>
      <c r="G1356" s="148">
        <v>1500</v>
      </c>
      <c r="H1356" s="148">
        <v>0.52200000000000002</v>
      </c>
      <c r="I1356" s="148" t="s">
        <v>192</v>
      </c>
      <c r="J1356" s="148" t="s">
        <v>75</v>
      </c>
    </row>
    <row r="1357" spans="1:10" x14ac:dyDescent="0.35">
      <c r="A1357" s="148">
        <v>7.5016666666666598</v>
      </c>
      <c r="B1357" s="148">
        <v>37</v>
      </c>
      <c r="C1357" s="148" t="s">
        <v>124</v>
      </c>
      <c r="D1357" s="148">
        <v>3001</v>
      </c>
      <c r="E1357" s="148" t="s">
        <v>201</v>
      </c>
      <c r="F1357" s="148">
        <v>3.4790000000000001</v>
      </c>
      <c r="G1357" s="148">
        <v>1500</v>
      </c>
      <c r="H1357" s="148">
        <v>0.52200000000000002</v>
      </c>
      <c r="I1357" s="148" t="s">
        <v>192</v>
      </c>
      <c r="J1357" s="148" t="s">
        <v>75</v>
      </c>
    </row>
    <row r="1358" spans="1:10" x14ac:dyDescent="0.35">
      <c r="A1358" s="148">
        <v>7.5516666666666596</v>
      </c>
      <c r="B1358" s="148">
        <v>37</v>
      </c>
      <c r="C1358" s="148" t="s">
        <v>124</v>
      </c>
      <c r="D1358" s="148">
        <v>2630</v>
      </c>
      <c r="E1358" s="148" t="s">
        <v>201</v>
      </c>
      <c r="F1358" s="148">
        <v>3.4790000000000001</v>
      </c>
      <c r="G1358" s="148">
        <v>1500</v>
      </c>
      <c r="H1358" s="148">
        <v>0.52200000000000002</v>
      </c>
      <c r="I1358" s="148" t="s">
        <v>192</v>
      </c>
      <c r="J1358" s="148" t="s">
        <v>75</v>
      </c>
    </row>
    <row r="1359" spans="1:10" x14ac:dyDescent="0.35">
      <c r="A1359" s="148">
        <v>7.6016666666666604</v>
      </c>
      <c r="B1359" s="148">
        <v>37</v>
      </c>
      <c r="C1359" s="148" t="s">
        <v>124</v>
      </c>
      <c r="D1359" s="148">
        <v>3651</v>
      </c>
      <c r="E1359" s="148" t="s">
        <v>201</v>
      </c>
      <c r="F1359" s="148">
        <v>3.4790000000000001</v>
      </c>
      <c r="G1359" s="148">
        <v>1500</v>
      </c>
      <c r="H1359" s="148">
        <v>0.52200000000000002</v>
      </c>
      <c r="I1359" s="148" t="s">
        <v>192</v>
      </c>
      <c r="J1359" s="148" t="s">
        <v>75</v>
      </c>
    </row>
    <row r="1360" spans="1:10" x14ac:dyDescent="0.35">
      <c r="A1360" s="148">
        <v>7.6516666666666602</v>
      </c>
      <c r="B1360" s="148">
        <v>37</v>
      </c>
      <c r="C1360" s="148" t="s">
        <v>124</v>
      </c>
      <c r="D1360" s="148">
        <v>3250</v>
      </c>
      <c r="E1360" s="148" t="s">
        <v>201</v>
      </c>
      <c r="F1360" s="148">
        <v>3.4790000000000001</v>
      </c>
      <c r="G1360" s="148">
        <v>1500</v>
      </c>
      <c r="H1360" s="148">
        <v>0.52200000000000002</v>
      </c>
      <c r="I1360" s="148" t="s">
        <v>192</v>
      </c>
      <c r="J1360" s="148" t="s">
        <v>75</v>
      </c>
    </row>
    <row r="1361" spans="1:10" x14ac:dyDescent="0.35">
      <c r="A1361" s="148">
        <v>7.70166666666666</v>
      </c>
      <c r="B1361" s="148">
        <v>37</v>
      </c>
      <c r="C1361" s="148" t="s">
        <v>124</v>
      </c>
      <c r="D1361" s="148">
        <v>2728</v>
      </c>
      <c r="E1361" s="148" t="s">
        <v>201</v>
      </c>
      <c r="F1361" s="148">
        <v>3.4790000000000001</v>
      </c>
      <c r="G1361" s="148">
        <v>1500</v>
      </c>
      <c r="H1361" s="148">
        <v>0.52200000000000002</v>
      </c>
      <c r="I1361" s="148" t="s">
        <v>192</v>
      </c>
      <c r="J1361" s="148" t="s">
        <v>75</v>
      </c>
    </row>
    <row r="1362" spans="1:10" x14ac:dyDescent="0.35">
      <c r="A1362" s="148">
        <v>7.7516666666666598</v>
      </c>
      <c r="B1362" s="148">
        <v>37</v>
      </c>
      <c r="C1362" s="148" t="s">
        <v>124</v>
      </c>
      <c r="D1362" s="148">
        <v>2709</v>
      </c>
      <c r="E1362" s="148" t="s">
        <v>201</v>
      </c>
      <c r="F1362" s="148">
        <v>3.4790000000000001</v>
      </c>
      <c r="G1362" s="148">
        <v>1500</v>
      </c>
      <c r="H1362" s="148">
        <v>0.52200000000000002</v>
      </c>
      <c r="I1362" s="148" t="s">
        <v>192</v>
      </c>
      <c r="J1362" s="148" t="s">
        <v>75</v>
      </c>
    </row>
    <row r="1363" spans="1:10" x14ac:dyDescent="0.35">
      <c r="A1363" s="148">
        <v>7.8016666666666596</v>
      </c>
      <c r="B1363" s="148">
        <v>37</v>
      </c>
      <c r="C1363" s="148" t="s">
        <v>124</v>
      </c>
      <c r="D1363" s="148">
        <v>3216</v>
      </c>
      <c r="E1363" s="148" t="s">
        <v>201</v>
      </c>
      <c r="F1363" s="148">
        <v>3.4790000000000001</v>
      </c>
      <c r="G1363" s="148">
        <v>1500</v>
      </c>
      <c r="H1363" s="148">
        <v>0.52200000000000002</v>
      </c>
      <c r="I1363" s="148" t="s">
        <v>192</v>
      </c>
      <c r="J1363" s="148" t="s">
        <v>75</v>
      </c>
    </row>
    <row r="1364" spans="1:10" x14ac:dyDescent="0.35">
      <c r="A1364" s="148">
        <v>7.8516666666666604</v>
      </c>
      <c r="B1364" s="148">
        <v>37</v>
      </c>
      <c r="C1364" s="148" t="s">
        <v>124</v>
      </c>
      <c r="D1364" s="148">
        <v>3040</v>
      </c>
      <c r="E1364" s="148" t="s">
        <v>201</v>
      </c>
      <c r="F1364" s="148">
        <v>3.4790000000000001</v>
      </c>
      <c r="G1364" s="148">
        <v>1500</v>
      </c>
      <c r="H1364" s="148">
        <v>0.52200000000000002</v>
      </c>
      <c r="I1364" s="148" t="s">
        <v>192</v>
      </c>
      <c r="J1364" s="148" t="s">
        <v>75</v>
      </c>
    </row>
    <row r="1365" spans="1:10" x14ac:dyDescent="0.35">
      <c r="A1365" s="148">
        <v>7.9016666666666602</v>
      </c>
      <c r="B1365" s="148">
        <v>37</v>
      </c>
      <c r="C1365" s="148" t="s">
        <v>124</v>
      </c>
      <c r="D1365" s="148">
        <v>2701</v>
      </c>
      <c r="E1365" s="148" t="s">
        <v>201</v>
      </c>
      <c r="F1365" s="148">
        <v>3.4790000000000001</v>
      </c>
      <c r="G1365" s="148">
        <v>1500</v>
      </c>
      <c r="H1365" s="148">
        <v>0.52200000000000002</v>
      </c>
      <c r="I1365" s="148" t="s">
        <v>192</v>
      </c>
      <c r="J1365" s="148" t="s">
        <v>75</v>
      </c>
    </row>
    <row r="1366" spans="1:10" x14ac:dyDescent="0.35">
      <c r="A1366" s="148">
        <v>7.95166666666666</v>
      </c>
      <c r="B1366" s="148">
        <v>37</v>
      </c>
      <c r="C1366" s="148" t="s">
        <v>124</v>
      </c>
      <c r="D1366" s="148">
        <v>2795</v>
      </c>
      <c r="E1366" s="148" t="s">
        <v>201</v>
      </c>
      <c r="F1366" s="148">
        <v>3.4790000000000001</v>
      </c>
      <c r="G1366" s="148">
        <v>1500</v>
      </c>
      <c r="H1366" s="148">
        <v>0.52200000000000002</v>
      </c>
      <c r="I1366" s="148" t="s">
        <v>192</v>
      </c>
      <c r="J1366" s="148" t="s">
        <v>75</v>
      </c>
    </row>
    <row r="1367" spans="1:10" x14ac:dyDescent="0.35">
      <c r="A1367" s="148">
        <v>8.0016666666666598</v>
      </c>
      <c r="B1367" s="148">
        <v>37</v>
      </c>
      <c r="C1367" s="148" t="s">
        <v>124</v>
      </c>
      <c r="D1367" s="148">
        <v>2494</v>
      </c>
      <c r="E1367" s="148" t="s">
        <v>201</v>
      </c>
      <c r="F1367" s="148">
        <v>3.4790000000000001</v>
      </c>
      <c r="G1367" s="148">
        <v>1500</v>
      </c>
      <c r="H1367" s="148">
        <v>0.52200000000000002</v>
      </c>
      <c r="I1367" s="148" t="s">
        <v>192</v>
      </c>
      <c r="J1367" s="148" t="s">
        <v>75</v>
      </c>
    </row>
    <row r="1368" spans="1:10" x14ac:dyDescent="0.35">
      <c r="A1368" s="148">
        <v>8.0516666666666605</v>
      </c>
      <c r="B1368" s="148">
        <v>37</v>
      </c>
      <c r="C1368" s="148" t="s">
        <v>124</v>
      </c>
      <c r="D1368" s="148">
        <v>3100</v>
      </c>
      <c r="E1368" s="148" t="s">
        <v>201</v>
      </c>
      <c r="F1368" s="148">
        <v>3.4790000000000001</v>
      </c>
      <c r="G1368" s="148">
        <v>1500</v>
      </c>
      <c r="H1368" s="148">
        <v>0.52200000000000002</v>
      </c>
      <c r="I1368" s="148" t="s">
        <v>192</v>
      </c>
      <c r="J1368" s="148" t="s">
        <v>75</v>
      </c>
    </row>
    <row r="1369" spans="1:10" x14ac:dyDescent="0.35">
      <c r="A1369" s="148">
        <v>8.1016666666666595</v>
      </c>
      <c r="B1369" s="148">
        <v>37</v>
      </c>
      <c r="C1369" s="148" t="s">
        <v>124</v>
      </c>
      <c r="D1369" s="148">
        <v>3011</v>
      </c>
      <c r="E1369" s="148" t="s">
        <v>201</v>
      </c>
      <c r="F1369" s="148">
        <v>3.4790000000000001</v>
      </c>
      <c r="G1369" s="148">
        <v>1500</v>
      </c>
      <c r="H1369" s="148">
        <v>0.52200000000000002</v>
      </c>
      <c r="I1369" s="148" t="s">
        <v>192</v>
      </c>
      <c r="J1369" s="148" t="s">
        <v>75</v>
      </c>
    </row>
    <row r="1370" spans="1:10" x14ac:dyDescent="0.35">
      <c r="A1370" s="148">
        <v>8.1516666666666602</v>
      </c>
      <c r="B1370" s="148">
        <v>37</v>
      </c>
      <c r="C1370" s="148" t="s">
        <v>124</v>
      </c>
      <c r="D1370" s="148">
        <v>3028</v>
      </c>
      <c r="E1370" s="148" t="s">
        <v>201</v>
      </c>
      <c r="F1370" s="148">
        <v>3.4790000000000001</v>
      </c>
      <c r="G1370" s="148">
        <v>1500</v>
      </c>
      <c r="H1370" s="148">
        <v>0.52200000000000002</v>
      </c>
      <c r="I1370" s="148" t="s">
        <v>192</v>
      </c>
      <c r="J1370" s="148" t="s">
        <v>75</v>
      </c>
    </row>
    <row r="1371" spans="1:10" x14ac:dyDescent="0.35">
      <c r="A1371" s="148">
        <v>8.2016666666666609</v>
      </c>
      <c r="B1371" s="148">
        <v>37</v>
      </c>
      <c r="C1371" s="148" t="s">
        <v>124</v>
      </c>
      <c r="D1371" s="148">
        <v>3160</v>
      </c>
      <c r="E1371" s="148" t="s">
        <v>201</v>
      </c>
      <c r="F1371" s="148">
        <v>3.4790000000000001</v>
      </c>
      <c r="G1371" s="148">
        <v>1500</v>
      </c>
      <c r="H1371" s="148">
        <v>0.52200000000000002</v>
      </c>
      <c r="I1371" s="148" t="s">
        <v>192</v>
      </c>
      <c r="J1371" s="148" t="s">
        <v>75</v>
      </c>
    </row>
    <row r="1372" spans="1:10" x14ac:dyDescent="0.35">
      <c r="A1372" s="148">
        <v>8.2516666666666598</v>
      </c>
      <c r="B1372" s="148">
        <v>37</v>
      </c>
      <c r="C1372" s="148" t="s">
        <v>124</v>
      </c>
      <c r="D1372" s="148">
        <v>2852</v>
      </c>
      <c r="E1372" s="148" t="s">
        <v>201</v>
      </c>
      <c r="F1372" s="148">
        <v>3.4790000000000001</v>
      </c>
      <c r="G1372" s="148">
        <v>1500</v>
      </c>
      <c r="H1372" s="148">
        <v>0.52200000000000002</v>
      </c>
      <c r="I1372" s="148" t="s">
        <v>192</v>
      </c>
      <c r="J1372" s="148" t="s">
        <v>75</v>
      </c>
    </row>
    <row r="1373" spans="1:10" x14ac:dyDescent="0.35">
      <c r="A1373" s="148">
        <v>8.3016666666666605</v>
      </c>
      <c r="B1373" s="148">
        <v>37</v>
      </c>
      <c r="C1373" s="148" t="s">
        <v>124</v>
      </c>
      <c r="D1373" s="148">
        <v>2773</v>
      </c>
      <c r="E1373" s="148" t="s">
        <v>201</v>
      </c>
      <c r="F1373" s="148">
        <v>3.4790000000000001</v>
      </c>
      <c r="G1373" s="148">
        <v>1500</v>
      </c>
      <c r="H1373" s="148">
        <v>0.52200000000000002</v>
      </c>
      <c r="I1373" s="148" t="s">
        <v>192</v>
      </c>
      <c r="J1373" s="148" t="s">
        <v>75</v>
      </c>
    </row>
    <row r="1374" spans="1:10" x14ac:dyDescent="0.35">
      <c r="A1374" s="148">
        <v>8.3516666666666595</v>
      </c>
      <c r="B1374" s="148">
        <v>37</v>
      </c>
      <c r="C1374" s="148" t="s">
        <v>124</v>
      </c>
      <c r="D1374" s="148">
        <v>3036</v>
      </c>
      <c r="E1374" s="148" t="s">
        <v>201</v>
      </c>
      <c r="F1374" s="148">
        <v>3.4790000000000001</v>
      </c>
      <c r="G1374" s="148">
        <v>1500</v>
      </c>
      <c r="H1374" s="148">
        <v>0.52200000000000002</v>
      </c>
      <c r="I1374" s="148" t="s">
        <v>192</v>
      </c>
      <c r="J1374" s="148" t="s">
        <v>75</v>
      </c>
    </row>
    <row r="1375" spans="1:10" x14ac:dyDescent="0.35">
      <c r="A1375" s="148">
        <v>8.4016666666666602</v>
      </c>
      <c r="B1375" s="148">
        <v>37</v>
      </c>
      <c r="C1375" s="148" t="s">
        <v>124</v>
      </c>
      <c r="D1375" s="148">
        <v>3230</v>
      </c>
      <c r="E1375" s="148" t="s">
        <v>201</v>
      </c>
      <c r="F1375" s="148">
        <v>3.4790000000000001</v>
      </c>
      <c r="G1375" s="148">
        <v>1500</v>
      </c>
      <c r="H1375" s="148">
        <v>0.52200000000000002</v>
      </c>
      <c r="I1375" s="148" t="s">
        <v>192</v>
      </c>
      <c r="J1375" s="148" t="s">
        <v>75</v>
      </c>
    </row>
    <row r="1376" spans="1:10" x14ac:dyDescent="0.35">
      <c r="A1376" s="148">
        <v>8.4516666666666609</v>
      </c>
      <c r="B1376" s="148">
        <v>37</v>
      </c>
      <c r="C1376" s="148" t="s">
        <v>124</v>
      </c>
      <c r="D1376" s="148">
        <v>3423</v>
      </c>
      <c r="E1376" s="148" t="s">
        <v>201</v>
      </c>
      <c r="F1376" s="148">
        <v>3.4790000000000001</v>
      </c>
      <c r="G1376" s="148">
        <v>1500</v>
      </c>
      <c r="H1376" s="148">
        <v>0.52200000000000002</v>
      </c>
      <c r="I1376" s="148" t="s">
        <v>192</v>
      </c>
      <c r="J1376" s="148" t="s">
        <v>75</v>
      </c>
    </row>
    <row r="1377" spans="1:10" x14ac:dyDescent="0.35">
      <c r="A1377" s="148">
        <v>8.5016666666666598</v>
      </c>
      <c r="B1377" s="148">
        <v>37</v>
      </c>
      <c r="C1377" s="148" t="s">
        <v>124</v>
      </c>
      <c r="D1377" s="148">
        <v>2913</v>
      </c>
      <c r="E1377" s="148" t="s">
        <v>201</v>
      </c>
      <c r="F1377" s="148">
        <v>3.4790000000000001</v>
      </c>
      <c r="G1377" s="148">
        <v>1500</v>
      </c>
      <c r="H1377" s="148">
        <v>0.52200000000000002</v>
      </c>
      <c r="I1377" s="148" t="s">
        <v>192</v>
      </c>
      <c r="J1377" s="148" t="s">
        <v>75</v>
      </c>
    </row>
    <row r="1378" spans="1:10" x14ac:dyDescent="0.35">
      <c r="A1378" s="148">
        <v>8.5516666666666605</v>
      </c>
      <c r="B1378" s="148">
        <v>37</v>
      </c>
      <c r="C1378" s="148" t="s">
        <v>124</v>
      </c>
      <c r="D1378" s="148">
        <v>2564</v>
      </c>
      <c r="E1378" s="148" t="s">
        <v>201</v>
      </c>
      <c r="F1378" s="148">
        <v>3.4790000000000001</v>
      </c>
      <c r="G1378" s="148">
        <v>1500</v>
      </c>
      <c r="H1378" s="148">
        <v>0.52200000000000002</v>
      </c>
      <c r="I1378" s="148" t="s">
        <v>192</v>
      </c>
      <c r="J1378" s="148" t="s">
        <v>75</v>
      </c>
    </row>
    <row r="1379" spans="1:10" x14ac:dyDescent="0.35">
      <c r="A1379" s="148">
        <v>8.6016666666666595</v>
      </c>
      <c r="B1379" s="148">
        <v>37</v>
      </c>
      <c r="C1379" s="148" t="s">
        <v>124</v>
      </c>
      <c r="D1379" s="148">
        <v>3226</v>
      </c>
      <c r="E1379" s="148" t="s">
        <v>201</v>
      </c>
      <c r="F1379" s="148">
        <v>3.4790000000000001</v>
      </c>
      <c r="G1379" s="148">
        <v>1500</v>
      </c>
      <c r="H1379" s="148">
        <v>0.52200000000000002</v>
      </c>
      <c r="I1379" s="148" t="s">
        <v>192</v>
      </c>
      <c r="J1379" s="148" t="s">
        <v>75</v>
      </c>
    </row>
    <row r="1380" spans="1:10" x14ac:dyDescent="0.35">
      <c r="A1380" s="148">
        <v>8.6516666666666602</v>
      </c>
      <c r="B1380" s="148">
        <v>37</v>
      </c>
      <c r="C1380" s="148" t="s">
        <v>124</v>
      </c>
      <c r="D1380" s="148">
        <v>2807</v>
      </c>
      <c r="E1380" s="148" t="s">
        <v>201</v>
      </c>
      <c r="F1380" s="148">
        <v>3.4790000000000001</v>
      </c>
      <c r="G1380" s="148">
        <v>1500</v>
      </c>
      <c r="H1380" s="148">
        <v>0.52200000000000002</v>
      </c>
      <c r="I1380" s="148" t="s">
        <v>192</v>
      </c>
      <c r="J1380" s="148" t="s">
        <v>75</v>
      </c>
    </row>
    <row r="1381" spans="1:10" x14ac:dyDescent="0.35">
      <c r="A1381" s="148">
        <v>8.7016666666666609</v>
      </c>
      <c r="B1381" s="148">
        <v>37</v>
      </c>
      <c r="C1381" s="148" t="s">
        <v>124</v>
      </c>
      <c r="D1381" s="148">
        <v>2903</v>
      </c>
      <c r="E1381" s="148" t="s">
        <v>201</v>
      </c>
      <c r="F1381" s="148">
        <v>3.4790000000000001</v>
      </c>
      <c r="G1381" s="148">
        <v>1500</v>
      </c>
      <c r="H1381" s="148">
        <v>0.52200000000000002</v>
      </c>
      <c r="I1381" s="148" t="s">
        <v>192</v>
      </c>
      <c r="J1381" s="148" t="s">
        <v>75</v>
      </c>
    </row>
    <row r="1382" spans="1:10" x14ac:dyDescent="0.35">
      <c r="A1382" s="148">
        <v>8.7516666666666598</v>
      </c>
      <c r="B1382" s="148">
        <v>37</v>
      </c>
      <c r="C1382" s="148" t="s">
        <v>124</v>
      </c>
      <c r="D1382" s="148">
        <v>2663</v>
      </c>
      <c r="E1382" s="148" t="s">
        <v>201</v>
      </c>
      <c r="F1382" s="148">
        <v>3.4790000000000001</v>
      </c>
      <c r="G1382" s="148">
        <v>1500</v>
      </c>
      <c r="H1382" s="148">
        <v>0.52200000000000002</v>
      </c>
      <c r="I1382" s="148" t="s">
        <v>192</v>
      </c>
      <c r="J1382" s="148" t="s">
        <v>75</v>
      </c>
    </row>
    <row r="1383" spans="1:10" x14ac:dyDescent="0.35">
      <c r="A1383" s="148">
        <v>8.8016666666666605</v>
      </c>
      <c r="B1383" s="148">
        <v>37</v>
      </c>
      <c r="C1383" s="148" t="s">
        <v>124</v>
      </c>
      <c r="D1383" s="148">
        <v>3090</v>
      </c>
      <c r="E1383" s="148" t="s">
        <v>201</v>
      </c>
      <c r="F1383" s="148">
        <v>3.4790000000000001</v>
      </c>
      <c r="G1383" s="148">
        <v>1500</v>
      </c>
      <c r="H1383" s="148">
        <v>0.52200000000000002</v>
      </c>
      <c r="I1383" s="148" t="s">
        <v>192</v>
      </c>
      <c r="J1383" s="148" t="s">
        <v>75</v>
      </c>
    </row>
    <row r="1384" spans="1:10" x14ac:dyDescent="0.35">
      <c r="A1384" s="148">
        <v>8.8516666666666595</v>
      </c>
      <c r="B1384" s="148">
        <v>37</v>
      </c>
      <c r="C1384" s="148" t="s">
        <v>124</v>
      </c>
      <c r="D1384" s="148">
        <v>2872</v>
      </c>
      <c r="E1384" s="148" t="s">
        <v>201</v>
      </c>
      <c r="F1384" s="148">
        <v>3.4790000000000001</v>
      </c>
      <c r="G1384" s="148">
        <v>1500</v>
      </c>
      <c r="H1384" s="148">
        <v>0.52200000000000002</v>
      </c>
      <c r="I1384" s="148" t="s">
        <v>192</v>
      </c>
      <c r="J1384" s="148" t="s">
        <v>75</v>
      </c>
    </row>
    <row r="1385" spans="1:10" x14ac:dyDescent="0.35">
      <c r="A1385" s="148">
        <v>8.9016666666666602</v>
      </c>
      <c r="B1385" s="148">
        <v>37</v>
      </c>
      <c r="C1385" s="148" t="s">
        <v>124</v>
      </c>
      <c r="D1385" s="148">
        <v>3028</v>
      </c>
      <c r="E1385" s="148" t="s">
        <v>201</v>
      </c>
      <c r="F1385" s="148">
        <v>3.4790000000000001</v>
      </c>
      <c r="G1385" s="148">
        <v>1500</v>
      </c>
      <c r="H1385" s="148">
        <v>0.52200000000000002</v>
      </c>
      <c r="I1385" s="148" t="s">
        <v>192</v>
      </c>
      <c r="J1385" s="148" t="s">
        <v>75</v>
      </c>
    </row>
    <row r="1386" spans="1:10" x14ac:dyDescent="0.35">
      <c r="A1386" s="148">
        <v>8.9516666666666609</v>
      </c>
      <c r="B1386" s="148">
        <v>37</v>
      </c>
      <c r="C1386" s="148" t="s">
        <v>124</v>
      </c>
      <c r="D1386" s="148">
        <v>3355</v>
      </c>
      <c r="E1386" s="148" t="s">
        <v>201</v>
      </c>
      <c r="F1386" s="148">
        <v>3.4790000000000001</v>
      </c>
      <c r="G1386" s="148">
        <v>1500</v>
      </c>
      <c r="H1386" s="148">
        <v>0.52200000000000002</v>
      </c>
      <c r="I1386" s="148" t="s">
        <v>192</v>
      </c>
      <c r="J1386" s="148" t="s">
        <v>75</v>
      </c>
    </row>
    <row r="1387" spans="1:10" x14ac:dyDescent="0.35">
      <c r="A1387" s="148">
        <v>9.0016666666666598</v>
      </c>
      <c r="B1387" s="148">
        <v>37</v>
      </c>
      <c r="C1387" s="148" t="s">
        <v>124</v>
      </c>
      <c r="D1387" s="148">
        <v>3451</v>
      </c>
      <c r="E1387" s="148" t="s">
        <v>201</v>
      </c>
      <c r="F1387" s="148">
        <v>3.4790000000000001</v>
      </c>
      <c r="G1387" s="148">
        <v>1500</v>
      </c>
      <c r="H1387" s="148">
        <v>0.52200000000000002</v>
      </c>
      <c r="I1387" s="148" t="s">
        <v>192</v>
      </c>
      <c r="J1387" s="148" t="s">
        <v>75</v>
      </c>
    </row>
    <row r="1388" spans="1:10" x14ac:dyDescent="0.35">
      <c r="A1388" s="148">
        <v>9.0516666666666605</v>
      </c>
      <c r="B1388" s="148">
        <v>37</v>
      </c>
      <c r="C1388" s="148" t="s">
        <v>124</v>
      </c>
      <c r="D1388" s="148">
        <v>3176</v>
      </c>
      <c r="E1388" s="148" t="s">
        <v>201</v>
      </c>
      <c r="F1388" s="148">
        <v>3.4790000000000001</v>
      </c>
      <c r="G1388" s="148">
        <v>1500</v>
      </c>
      <c r="H1388" s="148">
        <v>0.52200000000000002</v>
      </c>
      <c r="I1388" s="148" t="s">
        <v>192</v>
      </c>
      <c r="J1388" s="148" t="s">
        <v>75</v>
      </c>
    </row>
    <row r="1389" spans="1:10" x14ac:dyDescent="0.35">
      <c r="A1389" s="148">
        <v>9.1016666666666595</v>
      </c>
      <c r="B1389" s="148">
        <v>37</v>
      </c>
      <c r="C1389" s="148" t="s">
        <v>124</v>
      </c>
      <c r="D1389" s="148">
        <v>3555</v>
      </c>
      <c r="E1389" s="148" t="s">
        <v>201</v>
      </c>
      <c r="F1389" s="148">
        <v>3.4790000000000001</v>
      </c>
      <c r="G1389" s="148">
        <v>1500</v>
      </c>
      <c r="H1389" s="148">
        <v>0.52200000000000002</v>
      </c>
      <c r="I1389" s="148" t="s">
        <v>192</v>
      </c>
      <c r="J1389" s="148" t="s">
        <v>75</v>
      </c>
    </row>
    <row r="1390" spans="1:10" x14ac:dyDescent="0.35">
      <c r="A1390" s="148">
        <v>9.1516666666666602</v>
      </c>
      <c r="B1390" s="148">
        <v>37</v>
      </c>
      <c r="C1390" s="148" t="s">
        <v>124</v>
      </c>
      <c r="D1390" s="148">
        <v>3070</v>
      </c>
      <c r="E1390" s="148" t="s">
        <v>201</v>
      </c>
      <c r="F1390" s="148">
        <v>3.4790000000000001</v>
      </c>
      <c r="G1390" s="148">
        <v>1500</v>
      </c>
      <c r="H1390" s="148">
        <v>0.52200000000000002</v>
      </c>
      <c r="I1390" s="148" t="s">
        <v>192</v>
      </c>
      <c r="J1390" s="148" t="s">
        <v>75</v>
      </c>
    </row>
    <row r="1391" spans="1:10" x14ac:dyDescent="0.35">
      <c r="A1391" s="148">
        <v>9.2016666666666609</v>
      </c>
      <c r="B1391" s="148">
        <v>37</v>
      </c>
      <c r="C1391" s="148" t="s">
        <v>124</v>
      </c>
      <c r="D1391" s="148">
        <v>2541</v>
      </c>
      <c r="E1391" s="148" t="s">
        <v>201</v>
      </c>
      <c r="F1391" s="148">
        <v>3.4790000000000001</v>
      </c>
      <c r="G1391" s="148">
        <v>1500</v>
      </c>
      <c r="H1391" s="148">
        <v>0.52200000000000002</v>
      </c>
      <c r="I1391" s="148" t="s">
        <v>192</v>
      </c>
      <c r="J1391" s="148" t="s">
        <v>75</v>
      </c>
    </row>
    <row r="1392" spans="1:10" x14ac:dyDescent="0.35">
      <c r="A1392" s="148">
        <v>9.2516666666666598</v>
      </c>
      <c r="B1392" s="148">
        <v>37</v>
      </c>
      <c r="C1392" s="148" t="s">
        <v>124</v>
      </c>
      <c r="D1392" s="148">
        <v>3330</v>
      </c>
      <c r="E1392" s="148" t="s">
        <v>201</v>
      </c>
      <c r="F1392" s="148">
        <v>3.4790000000000001</v>
      </c>
      <c r="G1392" s="148">
        <v>1500</v>
      </c>
      <c r="H1392" s="148">
        <v>0.52200000000000002</v>
      </c>
      <c r="I1392" s="148" t="s">
        <v>192</v>
      </c>
      <c r="J1392" s="148" t="s">
        <v>75</v>
      </c>
    </row>
    <row r="1393" spans="1:10" x14ac:dyDescent="0.35">
      <c r="A1393" s="148">
        <v>9.3016666666666605</v>
      </c>
      <c r="B1393" s="148">
        <v>37</v>
      </c>
      <c r="C1393" s="148" t="s">
        <v>124</v>
      </c>
      <c r="D1393" s="148">
        <v>3387</v>
      </c>
      <c r="E1393" s="148" t="s">
        <v>201</v>
      </c>
      <c r="F1393" s="148">
        <v>3.4790000000000001</v>
      </c>
      <c r="G1393" s="148">
        <v>1500</v>
      </c>
      <c r="H1393" s="148">
        <v>0.52200000000000002</v>
      </c>
      <c r="I1393" s="148" t="s">
        <v>192</v>
      </c>
      <c r="J1393" s="148" t="s">
        <v>75</v>
      </c>
    </row>
    <row r="1394" spans="1:10" x14ac:dyDescent="0.35">
      <c r="A1394" s="148">
        <v>9.3516666666666595</v>
      </c>
      <c r="B1394" s="148">
        <v>37.1</v>
      </c>
      <c r="C1394" s="148" t="s">
        <v>124</v>
      </c>
      <c r="D1394" s="148">
        <v>3592</v>
      </c>
      <c r="E1394" s="148" t="s">
        <v>201</v>
      </c>
      <c r="F1394" s="148">
        <v>3.4790000000000001</v>
      </c>
      <c r="G1394" s="148">
        <v>1500</v>
      </c>
      <c r="H1394" s="148">
        <v>0.52200000000000002</v>
      </c>
      <c r="I1394" s="148" t="s">
        <v>192</v>
      </c>
      <c r="J1394" s="148" t="s">
        <v>75</v>
      </c>
    </row>
    <row r="1395" spans="1:10" x14ac:dyDescent="0.35">
      <c r="A1395" s="148">
        <v>9.4016666666666602</v>
      </c>
      <c r="B1395" s="148">
        <v>37</v>
      </c>
      <c r="C1395" s="148" t="s">
        <v>124</v>
      </c>
      <c r="D1395" s="148">
        <v>3242</v>
      </c>
      <c r="E1395" s="148" t="s">
        <v>201</v>
      </c>
      <c r="F1395" s="148">
        <v>3.4790000000000001</v>
      </c>
      <c r="G1395" s="148">
        <v>1500</v>
      </c>
      <c r="H1395" s="148">
        <v>0.52200000000000002</v>
      </c>
      <c r="I1395" s="148" t="s">
        <v>192</v>
      </c>
      <c r="J1395" s="148" t="s">
        <v>75</v>
      </c>
    </row>
    <row r="1396" spans="1:10" x14ac:dyDescent="0.35">
      <c r="A1396" s="148">
        <v>9.4516666666666609</v>
      </c>
      <c r="B1396" s="148">
        <v>37</v>
      </c>
      <c r="C1396" s="148" t="s">
        <v>124</v>
      </c>
      <c r="D1396" s="148">
        <v>2910</v>
      </c>
      <c r="E1396" s="148" t="s">
        <v>201</v>
      </c>
      <c r="F1396" s="148">
        <v>3.4790000000000001</v>
      </c>
      <c r="G1396" s="148">
        <v>1500</v>
      </c>
      <c r="H1396" s="148">
        <v>0.52200000000000002</v>
      </c>
      <c r="I1396" s="148" t="s">
        <v>192</v>
      </c>
      <c r="J1396" s="148" t="s">
        <v>75</v>
      </c>
    </row>
    <row r="1397" spans="1:10" x14ac:dyDescent="0.35">
      <c r="A1397" s="148">
        <v>9.5016666666666598</v>
      </c>
      <c r="B1397" s="148">
        <v>37</v>
      </c>
      <c r="C1397" s="148" t="s">
        <v>124</v>
      </c>
      <c r="D1397" s="148">
        <v>3371</v>
      </c>
      <c r="E1397" s="148" t="s">
        <v>201</v>
      </c>
      <c r="F1397" s="148">
        <v>3.4790000000000001</v>
      </c>
      <c r="G1397" s="148">
        <v>1500</v>
      </c>
      <c r="H1397" s="148">
        <v>0.52200000000000002</v>
      </c>
      <c r="I1397" s="148" t="s">
        <v>192</v>
      </c>
      <c r="J1397" s="148" t="s">
        <v>75</v>
      </c>
    </row>
    <row r="1398" spans="1:10" x14ac:dyDescent="0.35">
      <c r="A1398" s="148">
        <v>9.5516666666666605</v>
      </c>
      <c r="B1398" s="148">
        <v>37</v>
      </c>
      <c r="C1398" s="148" t="s">
        <v>124</v>
      </c>
      <c r="D1398" s="148">
        <v>3246</v>
      </c>
      <c r="E1398" s="148" t="s">
        <v>201</v>
      </c>
      <c r="F1398" s="148">
        <v>3.4790000000000001</v>
      </c>
      <c r="G1398" s="148">
        <v>1500</v>
      </c>
      <c r="H1398" s="148">
        <v>0.52200000000000002</v>
      </c>
      <c r="I1398" s="148" t="s">
        <v>192</v>
      </c>
      <c r="J1398" s="148" t="s">
        <v>75</v>
      </c>
    </row>
    <row r="1399" spans="1:10" x14ac:dyDescent="0.35">
      <c r="A1399" s="148">
        <v>9.6016666666666595</v>
      </c>
      <c r="B1399" s="148">
        <v>37</v>
      </c>
      <c r="C1399" s="148" t="s">
        <v>124</v>
      </c>
      <c r="D1399" s="148">
        <v>3220</v>
      </c>
      <c r="E1399" s="148" t="s">
        <v>201</v>
      </c>
      <c r="F1399" s="148">
        <v>3.4790000000000001</v>
      </c>
      <c r="G1399" s="148">
        <v>1500</v>
      </c>
      <c r="H1399" s="148">
        <v>0.52200000000000002</v>
      </c>
      <c r="I1399" s="148" t="s">
        <v>192</v>
      </c>
      <c r="J1399" s="148" t="s">
        <v>75</v>
      </c>
    </row>
    <row r="1400" spans="1:10" x14ac:dyDescent="0.35">
      <c r="A1400" s="148">
        <v>9.6516666666666602</v>
      </c>
      <c r="B1400" s="148">
        <v>37</v>
      </c>
      <c r="C1400" s="148" t="s">
        <v>124</v>
      </c>
      <c r="D1400" s="148">
        <v>3271</v>
      </c>
      <c r="E1400" s="148" t="s">
        <v>201</v>
      </c>
      <c r="F1400" s="148">
        <v>3.4790000000000001</v>
      </c>
      <c r="G1400" s="148">
        <v>1500</v>
      </c>
      <c r="H1400" s="148">
        <v>0.52200000000000002</v>
      </c>
      <c r="I1400" s="148" t="s">
        <v>192</v>
      </c>
      <c r="J1400" s="148" t="s">
        <v>75</v>
      </c>
    </row>
    <row r="1401" spans="1:10" x14ac:dyDescent="0.35">
      <c r="A1401" s="148">
        <v>9.7016666666666609</v>
      </c>
      <c r="B1401" s="148">
        <v>37</v>
      </c>
      <c r="C1401" s="148" t="s">
        <v>124</v>
      </c>
      <c r="D1401" s="148">
        <v>3356</v>
      </c>
      <c r="E1401" s="148" t="s">
        <v>201</v>
      </c>
      <c r="F1401" s="148">
        <v>3.4790000000000001</v>
      </c>
      <c r="G1401" s="148">
        <v>1500</v>
      </c>
      <c r="H1401" s="148">
        <v>0.52200000000000002</v>
      </c>
      <c r="I1401" s="148" t="s">
        <v>192</v>
      </c>
      <c r="J1401" s="148" t="s">
        <v>75</v>
      </c>
    </row>
    <row r="1402" spans="1:10" x14ac:dyDescent="0.35">
      <c r="A1402" s="148">
        <v>9.7516666666666598</v>
      </c>
      <c r="B1402" s="148">
        <v>37</v>
      </c>
      <c r="C1402" s="148" t="s">
        <v>124</v>
      </c>
      <c r="D1402" s="148">
        <v>3677</v>
      </c>
      <c r="E1402" s="148" t="s">
        <v>201</v>
      </c>
      <c r="F1402" s="148">
        <v>3.4790000000000001</v>
      </c>
      <c r="G1402" s="148">
        <v>1500</v>
      </c>
      <c r="H1402" s="148">
        <v>0.52200000000000002</v>
      </c>
      <c r="I1402" s="148" t="s">
        <v>192</v>
      </c>
      <c r="J1402" s="148" t="s">
        <v>75</v>
      </c>
    </row>
    <row r="1403" spans="1:10" x14ac:dyDescent="0.35">
      <c r="A1403" s="148">
        <v>9.8016666666666605</v>
      </c>
      <c r="B1403" s="148">
        <v>37</v>
      </c>
      <c r="C1403" s="148" t="s">
        <v>124</v>
      </c>
      <c r="D1403" s="148">
        <v>3284</v>
      </c>
      <c r="E1403" s="148" t="s">
        <v>201</v>
      </c>
      <c r="F1403" s="148">
        <v>3.4790000000000001</v>
      </c>
      <c r="G1403" s="148">
        <v>1500</v>
      </c>
      <c r="H1403" s="148">
        <v>0.52200000000000002</v>
      </c>
      <c r="I1403" s="148" t="s">
        <v>192</v>
      </c>
      <c r="J1403" s="148" t="s">
        <v>75</v>
      </c>
    </row>
    <row r="1404" spans="1:10" x14ac:dyDescent="0.35">
      <c r="A1404" s="148">
        <v>9.8516666666666595</v>
      </c>
      <c r="B1404" s="148">
        <v>37</v>
      </c>
      <c r="C1404" s="148" t="s">
        <v>124</v>
      </c>
      <c r="D1404" s="148">
        <v>3358</v>
      </c>
      <c r="E1404" s="148" t="s">
        <v>201</v>
      </c>
      <c r="F1404" s="148">
        <v>3.4790000000000001</v>
      </c>
      <c r="G1404" s="148">
        <v>1500</v>
      </c>
      <c r="H1404" s="148">
        <v>0.52200000000000002</v>
      </c>
      <c r="I1404" s="148" t="s">
        <v>192</v>
      </c>
      <c r="J1404" s="148" t="s">
        <v>75</v>
      </c>
    </row>
    <row r="1405" spans="1:10" x14ac:dyDescent="0.35">
      <c r="A1405" s="148">
        <v>9.9016666666666602</v>
      </c>
      <c r="B1405" s="148">
        <v>37</v>
      </c>
      <c r="C1405" s="148" t="s">
        <v>124</v>
      </c>
      <c r="D1405" s="148">
        <v>3328</v>
      </c>
      <c r="E1405" s="148" t="s">
        <v>201</v>
      </c>
      <c r="F1405" s="148">
        <v>3.4790000000000001</v>
      </c>
      <c r="G1405" s="148">
        <v>1500</v>
      </c>
      <c r="H1405" s="148">
        <v>0.52200000000000002</v>
      </c>
      <c r="I1405" s="148" t="s">
        <v>192</v>
      </c>
      <c r="J1405" s="148" t="s">
        <v>75</v>
      </c>
    </row>
    <row r="1406" spans="1:10" x14ac:dyDescent="0.35">
      <c r="A1406" s="148">
        <v>9.9516666666666609</v>
      </c>
      <c r="B1406" s="148">
        <v>37</v>
      </c>
      <c r="C1406" s="148" t="s">
        <v>124</v>
      </c>
      <c r="D1406" s="148">
        <v>3617</v>
      </c>
      <c r="E1406" s="148" t="s">
        <v>201</v>
      </c>
      <c r="F1406" s="148">
        <v>3.4790000000000001</v>
      </c>
      <c r="G1406" s="148">
        <v>1500</v>
      </c>
      <c r="H1406" s="148">
        <v>0.52200000000000002</v>
      </c>
      <c r="I1406" s="148" t="s">
        <v>192</v>
      </c>
      <c r="J1406" s="148" t="s">
        <v>75</v>
      </c>
    </row>
    <row r="1407" spans="1:10" x14ac:dyDescent="0.35">
      <c r="A1407" s="148">
        <v>10.001666666666599</v>
      </c>
      <c r="B1407" s="148">
        <v>37</v>
      </c>
      <c r="C1407" s="148" t="s">
        <v>124</v>
      </c>
      <c r="D1407" s="148">
        <v>3348</v>
      </c>
      <c r="E1407" s="148" t="s">
        <v>201</v>
      </c>
      <c r="F1407" s="148">
        <v>3.4790000000000001</v>
      </c>
      <c r="G1407" s="148">
        <v>1500</v>
      </c>
      <c r="H1407" s="148">
        <v>0.52200000000000002</v>
      </c>
      <c r="I1407" s="148" t="s">
        <v>192</v>
      </c>
      <c r="J1407" s="148" t="s">
        <v>75</v>
      </c>
    </row>
    <row r="1408" spans="1:10" x14ac:dyDescent="0.35">
      <c r="A1408" s="148">
        <v>10.0516666666666</v>
      </c>
      <c r="B1408" s="148">
        <v>37</v>
      </c>
      <c r="C1408" s="148" t="s">
        <v>124</v>
      </c>
      <c r="D1408" s="148">
        <v>3403</v>
      </c>
      <c r="E1408" s="148" t="s">
        <v>201</v>
      </c>
      <c r="F1408" s="148">
        <v>3.4790000000000001</v>
      </c>
      <c r="G1408" s="148">
        <v>1500</v>
      </c>
      <c r="H1408" s="148">
        <v>0.52200000000000002</v>
      </c>
      <c r="I1408" s="148" t="s">
        <v>192</v>
      </c>
      <c r="J1408" s="148" t="s">
        <v>75</v>
      </c>
    </row>
    <row r="1409" spans="1:10" x14ac:dyDescent="0.35">
      <c r="A1409" s="148">
        <v>10.101666666666601</v>
      </c>
      <c r="B1409" s="148">
        <v>37</v>
      </c>
      <c r="C1409" s="148" t="s">
        <v>124</v>
      </c>
      <c r="D1409" s="148">
        <v>3253</v>
      </c>
      <c r="E1409" s="148" t="s">
        <v>201</v>
      </c>
      <c r="F1409" s="148">
        <v>3.4790000000000001</v>
      </c>
      <c r="G1409" s="148">
        <v>1500</v>
      </c>
      <c r="H1409" s="148">
        <v>0.52200000000000002</v>
      </c>
      <c r="I1409" s="148" t="s">
        <v>192</v>
      </c>
      <c r="J1409" s="148" t="s">
        <v>75</v>
      </c>
    </row>
    <row r="1410" spans="1:10" x14ac:dyDescent="0.35">
      <c r="A1410" s="148">
        <v>10.1516666666666</v>
      </c>
      <c r="B1410" s="148">
        <v>37</v>
      </c>
      <c r="C1410" s="148" t="s">
        <v>124</v>
      </c>
      <c r="D1410" s="148">
        <v>3245</v>
      </c>
      <c r="E1410" s="148" t="s">
        <v>201</v>
      </c>
      <c r="F1410" s="148">
        <v>3.4790000000000001</v>
      </c>
      <c r="G1410" s="148">
        <v>1500</v>
      </c>
      <c r="H1410" s="148">
        <v>0.52200000000000002</v>
      </c>
      <c r="I1410" s="148" t="s">
        <v>192</v>
      </c>
      <c r="J1410" s="148" t="s">
        <v>75</v>
      </c>
    </row>
    <row r="1411" spans="1:10" x14ac:dyDescent="0.35">
      <c r="A1411" s="148">
        <v>10.2016666666666</v>
      </c>
      <c r="B1411" s="148">
        <v>37.1</v>
      </c>
      <c r="C1411" s="148" t="s">
        <v>124</v>
      </c>
      <c r="D1411" s="148">
        <v>2915</v>
      </c>
      <c r="E1411" s="148" t="s">
        <v>201</v>
      </c>
      <c r="F1411" s="148">
        <v>3.4790000000000001</v>
      </c>
      <c r="G1411" s="148">
        <v>1500</v>
      </c>
      <c r="H1411" s="148">
        <v>0.52200000000000002</v>
      </c>
      <c r="I1411" s="148" t="s">
        <v>192</v>
      </c>
      <c r="J1411" s="148" t="s">
        <v>75</v>
      </c>
    </row>
    <row r="1412" spans="1:10" x14ac:dyDescent="0.35">
      <c r="A1412" s="148">
        <v>10.251666666666599</v>
      </c>
      <c r="B1412" s="148">
        <v>37</v>
      </c>
      <c r="C1412" s="148" t="s">
        <v>124</v>
      </c>
      <c r="D1412" s="148">
        <v>3260</v>
      </c>
      <c r="E1412" s="148" t="s">
        <v>201</v>
      </c>
      <c r="F1412" s="148">
        <v>3.4790000000000001</v>
      </c>
      <c r="G1412" s="148">
        <v>1500</v>
      </c>
      <c r="H1412" s="148">
        <v>0.52200000000000002</v>
      </c>
      <c r="I1412" s="148" t="s">
        <v>192</v>
      </c>
      <c r="J1412" s="148" t="s">
        <v>75</v>
      </c>
    </row>
    <row r="1413" spans="1:10" x14ac:dyDescent="0.35">
      <c r="A1413" s="148">
        <v>10.3016666666666</v>
      </c>
      <c r="B1413" s="148">
        <v>37</v>
      </c>
      <c r="C1413" s="148" t="s">
        <v>124</v>
      </c>
      <c r="D1413" s="148">
        <v>3180</v>
      </c>
      <c r="E1413" s="148" t="s">
        <v>201</v>
      </c>
      <c r="F1413" s="148">
        <v>3.4790000000000001</v>
      </c>
      <c r="G1413" s="148">
        <v>1500</v>
      </c>
      <c r="H1413" s="148">
        <v>0.52200000000000002</v>
      </c>
      <c r="I1413" s="148" t="s">
        <v>192</v>
      </c>
      <c r="J1413" s="148" t="s">
        <v>75</v>
      </c>
    </row>
    <row r="1414" spans="1:10" x14ac:dyDescent="0.35">
      <c r="A1414" s="148">
        <v>10.351666666666601</v>
      </c>
      <c r="B1414" s="148">
        <v>37</v>
      </c>
      <c r="C1414" s="148" t="s">
        <v>124</v>
      </c>
      <c r="D1414" s="148">
        <v>3838</v>
      </c>
      <c r="E1414" s="148" t="s">
        <v>201</v>
      </c>
      <c r="F1414" s="148">
        <v>3.4790000000000001</v>
      </c>
      <c r="G1414" s="148">
        <v>1500</v>
      </c>
      <c r="H1414" s="148">
        <v>0.52200000000000002</v>
      </c>
      <c r="I1414" s="148" t="s">
        <v>192</v>
      </c>
      <c r="J1414" s="148" t="s">
        <v>75</v>
      </c>
    </row>
    <row r="1415" spans="1:10" x14ac:dyDescent="0.35">
      <c r="A1415" s="148">
        <v>10.4016666666666</v>
      </c>
      <c r="B1415" s="148">
        <v>37</v>
      </c>
      <c r="C1415" s="148" t="s">
        <v>124</v>
      </c>
      <c r="D1415" s="148">
        <v>3613</v>
      </c>
      <c r="E1415" s="148" t="s">
        <v>201</v>
      </c>
      <c r="F1415" s="148">
        <v>3.4790000000000001</v>
      </c>
      <c r="G1415" s="148">
        <v>1500</v>
      </c>
      <c r="H1415" s="148">
        <v>0.52200000000000002</v>
      </c>
      <c r="I1415" s="148" t="s">
        <v>192</v>
      </c>
      <c r="J1415" s="148" t="s">
        <v>75</v>
      </c>
    </row>
    <row r="1416" spans="1:10" x14ac:dyDescent="0.35">
      <c r="A1416" s="148">
        <v>10.4516666666666</v>
      </c>
      <c r="B1416" s="148">
        <v>37</v>
      </c>
      <c r="C1416" s="148" t="s">
        <v>124</v>
      </c>
      <c r="D1416" s="148">
        <v>3303</v>
      </c>
      <c r="E1416" s="148" t="s">
        <v>201</v>
      </c>
      <c r="F1416" s="148">
        <v>3.4790000000000001</v>
      </c>
      <c r="G1416" s="148">
        <v>1500</v>
      </c>
      <c r="H1416" s="148">
        <v>0.52200000000000002</v>
      </c>
      <c r="I1416" s="148" t="s">
        <v>192</v>
      </c>
      <c r="J1416" s="148" t="s">
        <v>75</v>
      </c>
    </row>
    <row r="1417" spans="1:10" x14ac:dyDescent="0.35">
      <c r="A1417" s="148">
        <v>10.501666666666599</v>
      </c>
      <c r="B1417" s="148">
        <v>37</v>
      </c>
      <c r="C1417" s="148" t="s">
        <v>124</v>
      </c>
      <c r="D1417" s="148">
        <v>3569</v>
      </c>
      <c r="E1417" s="148" t="s">
        <v>201</v>
      </c>
      <c r="F1417" s="148">
        <v>3.4790000000000001</v>
      </c>
      <c r="G1417" s="148">
        <v>1500</v>
      </c>
      <c r="H1417" s="148">
        <v>0.52200000000000002</v>
      </c>
      <c r="I1417" s="148" t="s">
        <v>192</v>
      </c>
      <c r="J1417" s="148" t="s">
        <v>75</v>
      </c>
    </row>
    <row r="1418" spans="1:10" x14ac:dyDescent="0.35">
      <c r="A1418" s="148">
        <v>10.5516666666666</v>
      </c>
      <c r="B1418" s="148">
        <v>37</v>
      </c>
      <c r="C1418" s="148" t="s">
        <v>124</v>
      </c>
      <c r="D1418" s="148">
        <v>3536</v>
      </c>
      <c r="E1418" s="148" t="s">
        <v>201</v>
      </c>
      <c r="F1418" s="148">
        <v>3.4790000000000001</v>
      </c>
      <c r="G1418" s="148">
        <v>1500</v>
      </c>
      <c r="H1418" s="148">
        <v>0.52200000000000002</v>
      </c>
      <c r="I1418" s="148" t="s">
        <v>192</v>
      </c>
      <c r="J1418" s="148" t="s">
        <v>75</v>
      </c>
    </row>
    <row r="1419" spans="1:10" x14ac:dyDescent="0.35">
      <c r="A1419" s="148">
        <v>10.601666666666601</v>
      </c>
      <c r="B1419" s="148">
        <v>37</v>
      </c>
      <c r="C1419" s="148" t="s">
        <v>124</v>
      </c>
      <c r="D1419" s="148">
        <v>3595</v>
      </c>
      <c r="E1419" s="148" t="s">
        <v>201</v>
      </c>
      <c r="F1419" s="148">
        <v>3.4790000000000001</v>
      </c>
      <c r="G1419" s="148">
        <v>1500</v>
      </c>
      <c r="H1419" s="148">
        <v>0.52200000000000002</v>
      </c>
      <c r="I1419" s="148" t="s">
        <v>192</v>
      </c>
      <c r="J1419" s="148" t="s">
        <v>75</v>
      </c>
    </row>
    <row r="1420" spans="1:10" x14ac:dyDescent="0.35">
      <c r="A1420" s="148">
        <v>10.6516666666666</v>
      </c>
      <c r="B1420" s="148">
        <v>37</v>
      </c>
      <c r="C1420" s="148" t="s">
        <v>124</v>
      </c>
      <c r="D1420" s="148">
        <v>3928</v>
      </c>
      <c r="E1420" s="148" t="s">
        <v>201</v>
      </c>
      <c r="F1420" s="148">
        <v>3.4790000000000001</v>
      </c>
      <c r="G1420" s="148">
        <v>1500</v>
      </c>
      <c r="H1420" s="148">
        <v>0.52200000000000002</v>
      </c>
      <c r="I1420" s="148" t="s">
        <v>192</v>
      </c>
      <c r="J1420" s="148" t="s">
        <v>75</v>
      </c>
    </row>
    <row r="1421" spans="1:10" x14ac:dyDescent="0.35">
      <c r="A1421" s="148">
        <v>10.7016666666666</v>
      </c>
      <c r="B1421" s="148">
        <v>37</v>
      </c>
      <c r="C1421" s="148" t="s">
        <v>124</v>
      </c>
      <c r="D1421" s="148">
        <v>3615</v>
      </c>
      <c r="E1421" s="148" t="s">
        <v>201</v>
      </c>
      <c r="F1421" s="148">
        <v>3.4790000000000001</v>
      </c>
      <c r="G1421" s="148">
        <v>1500</v>
      </c>
      <c r="H1421" s="148">
        <v>0.52200000000000002</v>
      </c>
      <c r="I1421" s="148" t="s">
        <v>192</v>
      </c>
      <c r="J1421" s="148" t="s">
        <v>75</v>
      </c>
    </row>
    <row r="1422" spans="1:10" x14ac:dyDescent="0.35">
      <c r="A1422" s="148">
        <v>10.751666666666599</v>
      </c>
      <c r="B1422" s="148">
        <v>37</v>
      </c>
      <c r="C1422" s="148" t="s">
        <v>124</v>
      </c>
      <c r="D1422" s="148">
        <v>3583</v>
      </c>
      <c r="E1422" s="148" t="s">
        <v>201</v>
      </c>
      <c r="F1422" s="148">
        <v>3.4790000000000001</v>
      </c>
      <c r="G1422" s="148">
        <v>1500</v>
      </c>
      <c r="H1422" s="148">
        <v>0.52200000000000002</v>
      </c>
      <c r="I1422" s="148" t="s">
        <v>192</v>
      </c>
      <c r="J1422" s="148" t="s">
        <v>75</v>
      </c>
    </row>
    <row r="1423" spans="1:10" x14ac:dyDescent="0.35">
      <c r="A1423" s="148">
        <v>10.8016666666666</v>
      </c>
      <c r="B1423" s="148">
        <v>37</v>
      </c>
      <c r="C1423" s="148" t="s">
        <v>124</v>
      </c>
      <c r="D1423" s="148">
        <v>3298</v>
      </c>
      <c r="E1423" s="148" t="s">
        <v>201</v>
      </c>
      <c r="F1423" s="148">
        <v>3.4790000000000001</v>
      </c>
      <c r="G1423" s="148">
        <v>1500</v>
      </c>
      <c r="H1423" s="148">
        <v>0.52200000000000002</v>
      </c>
      <c r="I1423" s="148" t="s">
        <v>192</v>
      </c>
      <c r="J1423" s="148" t="s">
        <v>75</v>
      </c>
    </row>
    <row r="1424" spans="1:10" x14ac:dyDescent="0.35">
      <c r="A1424" s="148">
        <v>10.851666666666601</v>
      </c>
      <c r="B1424" s="148">
        <v>37</v>
      </c>
      <c r="C1424" s="148" t="s">
        <v>124</v>
      </c>
      <c r="D1424" s="148">
        <v>3562</v>
      </c>
      <c r="E1424" s="148" t="s">
        <v>201</v>
      </c>
      <c r="F1424" s="148">
        <v>3.4790000000000001</v>
      </c>
      <c r="G1424" s="148">
        <v>1500</v>
      </c>
      <c r="H1424" s="148">
        <v>0.52200000000000002</v>
      </c>
      <c r="I1424" s="148" t="s">
        <v>192</v>
      </c>
      <c r="J1424" s="148" t="s">
        <v>75</v>
      </c>
    </row>
    <row r="1425" spans="1:10" x14ac:dyDescent="0.35">
      <c r="A1425" s="148">
        <v>10.9016666666666</v>
      </c>
      <c r="B1425" s="148">
        <v>37</v>
      </c>
      <c r="C1425" s="148" t="s">
        <v>124</v>
      </c>
      <c r="D1425" s="148">
        <v>3595</v>
      </c>
      <c r="E1425" s="148" t="s">
        <v>201</v>
      </c>
      <c r="F1425" s="148">
        <v>3.4790000000000001</v>
      </c>
      <c r="G1425" s="148">
        <v>1500</v>
      </c>
      <c r="H1425" s="148">
        <v>0.52200000000000002</v>
      </c>
      <c r="I1425" s="148" t="s">
        <v>192</v>
      </c>
      <c r="J1425" s="148" t="s">
        <v>75</v>
      </c>
    </row>
    <row r="1426" spans="1:10" x14ac:dyDescent="0.35">
      <c r="A1426" s="148">
        <v>10.9516666666666</v>
      </c>
      <c r="B1426" s="148">
        <v>37</v>
      </c>
      <c r="C1426" s="148" t="s">
        <v>124</v>
      </c>
      <c r="D1426" s="148">
        <v>3734</v>
      </c>
      <c r="E1426" s="148" t="s">
        <v>201</v>
      </c>
      <c r="F1426" s="148">
        <v>3.4790000000000001</v>
      </c>
      <c r="G1426" s="148">
        <v>1500</v>
      </c>
      <c r="H1426" s="148">
        <v>0.52200000000000002</v>
      </c>
      <c r="I1426" s="148" t="s">
        <v>192</v>
      </c>
      <c r="J1426" s="148" t="s">
        <v>75</v>
      </c>
    </row>
    <row r="1427" spans="1:10" x14ac:dyDescent="0.35">
      <c r="A1427" s="148">
        <v>11.001666666666599</v>
      </c>
      <c r="B1427" s="148">
        <v>37</v>
      </c>
      <c r="C1427" s="148" t="s">
        <v>124</v>
      </c>
      <c r="D1427" s="148">
        <v>3372</v>
      </c>
      <c r="E1427" s="148" t="s">
        <v>201</v>
      </c>
      <c r="F1427" s="148">
        <v>3.4790000000000001</v>
      </c>
      <c r="G1427" s="148">
        <v>1500</v>
      </c>
      <c r="H1427" s="148">
        <v>0.52200000000000002</v>
      </c>
      <c r="I1427" s="148" t="s">
        <v>192</v>
      </c>
      <c r="J1427" s="148" t="s">
        <v>75</v>
      </c>
    </row>
    <row r="1428" spans="1:10" x14ac:dyDescent="0.35">
      <c r="A1428" s="148">
        <v>11.0516666666666</v>
      </c>
      <c r="B1428" s="148">
        <v>37</v>
      </c>
      <c r="C1428" s="148" t="s">
        <v>124</v>
      </c>
      <c r="D1428" s="148">
        <v>3721</v>
      </c>
      <c r="E1428" s="148" t="s">
        <v>201</v>
      </c>
      <c r="F1428" s="148">
        <v>3.4790000000000001</v>
      </c>
      <c r="G1428" s="148">
        <v>1500</v>
      </c>
      <c r="H1428" s="148">
        <v>0.52200000000000002</v>
      </c>
      <c r="I1428" s="148" t="s">
        <v>192</v>
      </c>
      <c r="J1428" s="148" t="s">
        <v>75</v>
      </c>
    </row>
    <row r="1429" spans="1:10" x14ac:dyDescent="0.35">
      <c r="A1429" s="148">
        <v>11.101666666666601</v>
      </c>
      <c r="B1429" s="148">
        <v>37</v>
      </c>
      <c r="C1429" s="148" t="s">
        <v>124</v>
      </c>
      <c r="D1429" s="148">
        <v>3551</v>
      </c>
      <c r="E1429" s="148" t="s">
        <v>201</v>
      </c>
      <c r="F1429" s="148">
        <v>3.4790000000000001</v>
      </c>
      <c r="G1429" s="148">
        <v>1500</v>
      </c>
      <c r="H1429" s="148">
        <v>0.52200000000000002</v>
      </c>
      <c r="I1429" s="148" t="s">
        <v>192</v>
      </c>
      <c r="J1429" s="148" t="s">
        <v>75</v>
      </c>
    </row>
    <row r="1430" spans="1:10" x14ac:dyDescent="0.35">
      <c r="A1430" s="148">
        <v>11.1516666666666</v>
      </c>
      <c r="B1430" s="148">
        <v>37</v>
      </c>
      <c r="C1430" s="148" t="s">
        <v>124</v>
      </c>
      <c r="D1430" s="148">
        <v>3256</v>
      </c>
      <c r="E1430" s="148" t="s">
        <v>201</v>
      </c>
      <c r="F1430" s="148">
        <v>3.4790000000000001</v>
      </c>
      <c r="G1430" s="148">
        <v>1500</v>
      </c>
      <c r="H1430" s="148">
        <v>0.52200000000000002</v>
      </c>
      <c r="I1430" s="148" t="s">
        <v>192</v>
      </c>
      <c r="J1430" s="148" t="s">
        <v>75</v>
      </c>
    </row>
    <row r="1431" spans="1:10" x14ac:dyDescent="0.35">
      <c r="A1431" s="148">
        <v>11.2016666666666</v>
      </c>
      <c r="B1431" s="148">
        <v>37</v>
      </c>
      <c r="C1431" s="148" t="s">
        <v>124</v>
      </c>
      <c r="D1431" s="148">
        <v>3660</v>
      </c>
      <c r="E1431" s="148" t="s">
        <v>201</v>
      </c>
      <c r="F1431" s="148">
        <v>3.4790000000000001</v>
      </c>
      <c r="G1431" s="148">
        <v>1500</v>
      </c>
      <c r="H1431" s="148">
        <v>0.52200000000000002</v>
      </c>
      <c r="I1431" s="148" t="s">
        <v>192</v>
      </c>
      <c r="J1431" s="148" t="s">
        <v>75</v>
      </c>
    </row>
    <row r="1432" spans="1:10" x14ac:dyDescent="0.35">
      <c r="A1432" s="148">
        <v>11.251666666666599</v>
      </c>
      <c r="B1432" s="148">
        <v>37</v>
      </c>
      <c r="C1432" s="148" t="s">
        <v>124</v>
      </c>
      <c r="D1432" s="148">
        <v>3627</v>
      </c>
      <c r="E1432" s="148" t="s">
        <v>201</v>
      </c>
      <c r="F1432" s="148">
        <v>3.4790000000000001</v>
      </c>
      <c r="G1432" s="148">
        <v>1500</v>
      </c>
      <c r="H1432" s="148">
        <v>0.52200000000000002</v>
      </c>
      <c r="I1432" s="148" t="s">
        <v>192</v>
      </c>
      <c r="J1432" s="148" t="s">
        <v>75</v>
      </c>
    </row>
    <row r="1433" spans="1:10" x14ac:dyDescent="0.35">
      <c r="A1433" s="148">
        <v>11.3016666666666</v>
      </c>
      <c r="B1433" s="148">
        <v>37</v>
      </c>
      <c r="C1433" s="148" t="s">
        <v>124</v>
      </c>
      <c r="D1433" s="148">
        <v>3791</v>
      </c>
      <c r="E1433" s="148" t="s">
        <v>201</v>
      </c>
      <c r="F1433" s="148">
        <v>3.4790000000000001</v>
      </c>
      <c r="G1433" s="148">
        <v>1500</v>
      </c>
      <c r="H1433" s="148">
        <v>0.52200000000000002</v>
      </c>
      <c r="I1433" s="148" t="s">
        <v>192</v>
      </c>
      <c r="J1433" s="148" t="s">
        <v>75</v>
      </c>
    </row>
    <row r="1434" spans="1:10" x14ac:dyDescent="0.35">
      <c r="A1434" s="148">
        <v>11.351666666666601</v>
      </c>
      <c r="B1434" s="148">
        <v>37</v>
      </c>
      <c r="C1434" s="148" t="s">
        <v>124</v>
      </c>
      <c r="D1434" s="148">
        <v>3773</v>
      </c>
      <c r="E1434" s="148" t="s">
        <v>201</v>
      </c>
      <c r="F1434" s="148">
        <v>3.4790000000000001</v>
      </c>
      <c r="G1434" s="148">
        <v>1500</v>
      </c>
      <c r="H1434" s="148">
        <v>0.52200000000000002</v>
      </c>
      <c r="I1434" s="148" t="s">
        <v>192</v>
      </c>
      <c r="J1434" s="148" t="s">
        <v>75</v>
      </c>
    </row>
    <row r="1435" spans="1:10" x14ac:dyDescent="0.35">
      <c r="A1435" s="148">
        <v>11.4016666666666</v>
      </c>
      <c r="B1435" s="148">
        <v>37</v>
      </c>
      <c r="C1435" s="148" t="s">
        <v>124</v>
      </c>
      <c r="D1435" s="148">
        <v>3341</v>
      </c>
      <c r="E1435" s="148" t="s">
        <v>201</v>
      </c>
      <c r="F1435" s="148">
        <v>3.4790000000000001</v>
      </c>
      <c r="G1435" s="148">
        <v>1500</v>
      </c>
      <c r="H1435" s="148">
        <v>0.52200000000000002</v>
      </c>
      <c r="I1435" s="148" t="s">
        <v>192</v>
      </c>
      <c r="J1435" s="148" t="s">
        <v>75</v>
      </c>
    </row>
    <row r="1436" spans="1:10" x14ac:dyDescent="0.35">
      <c r="A1436" s="148">
        <v>11.4516666666666</v>
      </c>
      <c r="B1436" s="148">
        <v>37</v>
      </c>
      <c r="C1436" s="148" t="s">
        <v>124</v>
      </c>
      <c r="D1436" s="148">
        <v>3813</v>
      </c>
      <c r="E1436" s="148" t="s">
        <v>201</v>
      </c>
      <c r="F1436" s="148">
        <v>3.4790000000000001</v>
      </c>
      <c r="G1436" s="148">
        <v>1500</v>
      </c>
      <c r="H1436" s="148">
        <v>0.52200000000000002</v>
      </c>
      <c r="I1436" s="148" t="s">
        <v>192</v>
      </c>
      <c r="J1436" s="148" t="s">
        <v>75</v>
      </c>
    </row>
    <row r="1437" spans="1:10" x14ac:dyDescent="0.35">
      <c r="A1437" s="148">
        <v>11.501666666666599</v>
      </c>
      <c r="B1437" s="148">
        <v>37</v>
      </c>
      <c r="C1437" s="148" t="s">
        <v>124</v>
      </c>
      <c r="D1437" s="148">
        <v>4066</v>
      </c>
      <c r="E1437" s="148" t="s">
        <v>201</v>
      </c>
      <c r="F1437" s="148">
        <v>3.4790000000000001</v>
      </c>
      <c r="G1437" s="148">
        <v>1500</v>
      </c>
      <c r="H1437" s="148">
        <v>0.52200000000000002</v>
      </c>
      <c r="I1437" s="148" t="s">
        <v>192</v>
      </c>
      <c r="J1437" s="148" t="s">
        <v>75</v>
      </c>
    </row>
    <row r="1438" spans="1:10" x14ac:dyDescent="0.35">
      <c r="A1438" s="148">
        <v>11.5516666666666</v>
      </c>
      <c r="B1438" s="148">
        <v>37</v>
      </c>
      <c r="C1438" s="148" t="s">
        <v>124</v>
      </c>
      <c r="D1438" s="148">
        <v>3583</v>
      </c>
      <c r="E1438" s="148" t="s">
        <v>201</v>
      </c>
      <c r="F1438" s="148">
        <v>3.4790000000000001</v>
      </c>
      <c r="G1438" s="148">
        <v>1500</v>
      </c>
      <c r="H1438" s="148">
        <v>0.52200000000000002</v>
      </c>
      <c r="I1438" s="148" t="s">
        <v>192</v>
      </c>
      <c r="J1438" s="148" t="s">
        <v>75</v>
      </c>
    </row>
    <row r="1439" spans="1:10" x14ac:dyDescent="0.35">
      <c r="A1439" s="148">
        <v>11.601666666666601</v>
      </c>
      <c r="B1439" s="148">
        <v>37</v>
      </c>
      <c r="C1439" s="148" t="s">
        <v>124</v>
      </c>
      <c r="D1439" s="148">
        <v>2772</v>
      </c>
      <c r="E1439" s="148" t="s">
        <v>201</v>
      </c>
      <c r="F1439" s="148">
        <v>3.4790000000000001</v>
      </c>
      <c r="G1439" s="148">
        <v>1500</v>
      </c>
      <c r="H1439" s="148">
        <v>0.52200000000000002</v>
      </c>
      <c r="I1439" s="148" t="s">
        <v>192</v>
      </c>
      <c r="J1439" s="148" t="s">
        <v>75</v>
      </c>
    </row>
    <row r="1440" spans="1:10" x14ac:dyDescent="0.35">
      <c r="A1440" s="148">
        <v>11.6516666666666</v>
      </c>
      <c r="B1440" s="148">
        <v>37</v>
      </c>
      <c r="C1440" s="148" t="s">
        <v>124</v>
      </c>
      <c r="D1440" s="148">
        <v>3775</v>
      </c>
      <c r="E1440" s="148" t="s">
        <v>201</v>
      </c>
      <c r="F1440" s="148">
        <v>3.4790000000000001</v>
      </c>
      <c r="G1440" s="148">
        <v>1500</v>
      </c>
      <c r="H1440" s="148">
        <v>0.52200000000000002</v>
      </c>
      <c r="I1440" s="148" t="s">
        <v>192</v>
      </c>
      <c r="J1440" s="148" t="s">
        <v>75</v>
      </c>
    </row>
    <row r="1441" spans="1:10" x14ac:dyDescent="0.35">
      <c r="A1441" s="148">
        <v>11.7016666666666</v>
      </c>
      <c r="B1441" s="148">
        <v>37</v>
      </c>
      <c r="C1441" s="148" t="s">
        <v>124</v>
      </c>
      <c r="D1441" s="148">
        <v>3292</v>
      </c>
      <c r="E1441" s="148" t="s">
        <v>201</v>
      </c>
      <c r="F1441" s="148">
        <v>3.4790000000000001</v>
      </c>
      <c r="G1441" s="148">
        <v>1500</v>
      </c>
      <c r="H1441" s="148">
        <v>0.52200000000000002</v>
      </c>
      <c r="I1441" s="148" t="s">
        <v>192</v>
      </c>
      <c r="J1441" s="148" t="s">
        <v>75</v>
      </c>
    </row>
    <row r="1442" spans="1:10" x14ac:dyDescent="0.35">
      <c r="A1442" s="148">
        <v>11.751666666666599</v>
      </c>
      <c r="B1442" s="148">
        <v>37</v>
      </c>
      <c r="C1442" s="148" t="s">
        <v>124</v>
      </c>
      <c r="D1442" s="148">
        <v>3653</v>
      </c>
      <c r="E1442" s="148" t="s">
        <v>201</v>
      </c>
      <c r="F1442" s="148">
        <v>3.4790000000000001</v>
      </c>
      <c r="G1442" s="148">
        <v>1500</v>
      </c>
      <c r="H1442" s="148">
        <v>0.52200000000000002</v>
      </c>
      <c r="I1442" s="148" t="s">
        <v>192</v>
      </c>
      <c r="J1442" s="148" t="s">
        <v>75</v>
      </c>
    </row>
    <row r="1443" spans="1:10" x14ac:dyDescent="0.35">
      <c r="A1443" s="148">
        <v>11.8016666666666</v>
      </c>
      <c r="B1443" s="148">
        <v>37</v>
      </c>
      <c r="C1443" s="148" t="s">
        <v>124</v>
      </c>
      <c r="D1443" s="148">
        <v>3725</v>
      </c>
      <c r="E1443" s="148" t="s">
        <v>201</v>
      </c>
      <c r="F1443" s="148">
        <v>3.4790000000000001</v>
      </c>
      <c r="G1443" s="148">
        <v>1500</v>
      </c>
      <c r="H1443" s="148">
        <v>0.52200000000000002</v>
      </c>
      <c r="I1443" s="148" t="s">
        <v>192</v>
      </c>
      <c r="J1443" s="148" t="s">
        <v>75</v>
      </c>
    </row>
    <row r="1444" spans="1:10" x14ac:dyDescent="0.35">
      <c r="A1444" s="148">
        <v>11.851666666666601</v>
      </c>
      <c r="B1444" s="148">
        <v>37</v>
      </c>
      <c r="C1444" s="148" t="s">
        <v>124</v>
      </c>
      <c r="D1444" s="148">
        <v>3297</v>
      </c>
      <c r="E1444" s="148" t="s">
        <v>201</v>
      </c>
      <c r="F1444" s="148">
        <v>3.4790000000000001</v>
      </c>
      <c r="G1444" s="148">
        <v>1500</v>
      </c>
      <c r="H1444" s="148">
        <v>0.52200000000000002</v>
      </c>
      <c r="I1444" s="148" t="s">
        <v>192</v>
      </c>
      <c r="J1444" s="148" t="s">
        <v>75</v>
      </c>
    </row>
    <row r="1445" spans="1:10" x14ac:dyDescent="0.35">
      <c r="A1445" s="148">
        <v>11.9016666666666</v>
      </c>
      <c r="B1445" s="148">
        <v>37</v>
      </c>
      <c r="C1445" s="148" t="s">
        <v>124</v>
      </c>
      <c r="D1445" s="148">
        <v>3561</v>
      </c>
      <c r="E1445" s="148" t="s">
        <v>201</v>
      </c>
      <c r="F1445" s="148">
        <v>3.4790000000000001</v>
      </c>
      <c r="G1445" s="148">
        <v>1500</v>
      </c>
      <c r="H1445" s="148">
        <v>0.52200000000000002</v>
      </c>
      <c r="I1445" s="148" t="s">
        <v>192</v>
      </c>
      <c r="J1445" s="148" t="s">
        <v>75</v>
      </c>
    </row>
    <row r="1446" spans="1:10" x14ac:dyDescent="0.35">
      <c r="A1446" s="148">
        <v>11.9516666666666</v>
      </c>
      <c r="B1446" s="148">
        <v>37</v>
      </c>
      <c r="C1446" s="148" t="s">
        <v>124</v>
      </c>
      <c r="D1446" s="148">
        <v>4400</v>
      </c>
      <c r="E1446" s="148" t="s">
        <v>201</v>
      </c>
      <c r="F1446" s="148">
        <v>3.4790000000000001</v>
      </c>
      <c r="G1446" s="148">
        <v>1500</v>
      </c>
      <c r="H1446" s="148">
        <v>0.52200000000000002</v>
      </c>
      <c r="I1446" s="148" t="s">
        <v>192</v>
      </c>
      <c r="J1446" s="148" t="s">
        <v>75</v>
      </c>
    </row>
    <row r="1447" spans="1:10" x14ac:dyDescent="0.35">
      <c r="A1447" s="148">
        <v>12.001666666666599</v>
      </c>
      <c r="B1447" s="148">
        <v>37</v>
      </c>
      <c r="C1447" s="148" t="s">
        <v>124</v>
      </c>
      <c r="D1447" s="148">
        <v>4390</v>
      </c>
      <c r="E1447" s="148" t="s">
        <v>201</v>
      </c>
      <c r="F1447" s="148">
        <v>3.4790000000000001</v>
      </c>
      <c r="G1447" s="148">
        <v>1500</v>
      </c>
      <c r="H1447" s="148">
        <v>0.52200000000000002</v>
      </c>
      <c r="I1447" s="148" t="s">
        <v>192</v>
      </c>
      <c r="J1447" s="148" t="s">
        <v>75</v>
      </c>
    </row>
    <row r="1448" spans="1:10" x14ac:dyDescent="0.35">
      <c r="A1448" s="148">
        <v>1.6666666666666601E-3</v>
      </c>
      <c r="B1448" s="148">
        <v>37</v>
      </c>
      <c r="C1448" s="148" t="s">
        <v>123</v>
      </c>
      <c r="D1448" s="148">
        <v>2420</v>
      </c>
      <c r="E1448" s="148" t="s">
        <v>201</v>
      </c>
      <c r="F1448" s="148">
        <v>3.4790000000000001</v>
      </c>
      <c r="G1448" s="148">
        <v>1500</v>
      </c>
      <c r="H1448" s="148">
        <v>0.52200000000000002</v>
      </c>
      <c r="I1448" s="148" t="s">
        <v>192</v>
      </c>
      <c r="J1448" s="148" t="s">
        <v>75</v>
      </c>
    </row>
    <row r="1449" spans="1:10" x14ac:dyDescent="0.35">
      <c r="A1449" s="148">
        <v>5.1666666666666597E-2</v>
      </c>
      <c r="B1449" s="148">
        <v>37</v>
      </c>
      <c r="C1449" s="148" t="s">
        <v>123</v>
      </c>
      <c r="D1449" s="148">
        <v>1921</v>
      </c>
      <c r="E1449" s="148" t="s">
        <v>201</v>
      </c>
      <c r="F1449" s="148">
        <v>3.4790000000000001</v>
      </c>
      <c r="G1449" s="148">
        <v>1500</v>
      </c>
      <c r="H1449" s="148">
        <v>0.52200000000000002</v>
      </c>
      <c r="I1449" s="148" t="s">
        <v>192</v>
      </c>
      <c r="J1449" s="148" t="s">
        <v>75</v>
      </c>
    </row>
    <row r="1450" spans="1:10" x14ac:dyDescent="0.35">
      <c r="A1450" s="148">
        <v>0.101666666666666</v>
      </c>
      <c r="B1450" s="148">
        <v>37</v>
      </c>
      <c r="C1450" s="148" t="s">
        <v>123</v>
      </c>
      <c r="D1450" s="148">
        <v>1391</v>
      </c>
      <c r="E1450" s="148" t="s">
        <v>201</v>
      </c>
      <c r="F1450" s="148">
        <v>3.4790000000000001</v>
      </c>
      <c r="G1450" s="148">
        <v>1500</v>
      </c>
      <c r="H1450" s="148">
        <v>0.52200000000000002</v>
      </c>
      <c r="I1450" s="148" t="s">
        <v>192</v>
      </c>
      <c r="J1450" s="148" t="s">
        <v>75</v>
      </c>
    </row>
    <row r="1451" spans="1:10" x14ac:dyDescent="0.35">
      <c r="A1451" s="148">
        <v>0.15166666666666601</v>
      </c>
      <c r="B1451" s="148">
        <v>37</v>
      </c>
      <c r="C1451" s="148" t="s">
        <v>123</v>
      </c>
      <c r="D1451" s="148">
        <v>1090</v>
      </c>
      <c r="E1451" s="148" t="s">
        <v>201</v>
      </c>
      <c r="F1451" s="148">
        <v>3.4790000000000001</v>
      </c>
      <c r="G1451" s="148">
        <v>1500</v>
      </c>
      <c r="H1451" s="148">
        <v>0.52200000000000002</v>
      </c>
      <c r="I1451" s="148" t="s">
        <v>192</v>
      </c>
      <c r="J1451" s="148" t="s">
        <v>75</v>
      </c>
    </row>
    <row r="1452" spans="1:10" x14ac:dyDescent="0.35">
      <c r="A1452" s="148">
        <v>0.20166666666666599</v>
      </c>
      <c r="B1452" s="148">
        <v>37</v>
      </c>
      <c r="C1452" s="148" t="s">
        <v>123</v>
      </c>
      <c r="D1452" s="148">
        <v>1084</v>
      </c>
      <c r="E1452" s="148" t="s">
        <v>201</v>
      </c>
      <c r="F1452" s="148">
        <v>3.4790000000000001</v>
      </c>
      <c r="G1452" s="148">
        <v>1500</v>
      </c>
      <c r="H1452" s="148">
        <v>0.52200000000000002</v>
      </c>
      <c r="I1452" s="148" t="s">
        <v>192</v>
      </c>
      <c r="J1452" s="148" t="s">
        <v>75</v>
      </c>
    </row>
    <row r="1453" spans="1:10" x14ac:dyDescent="0.35">
      <c r="A1453" s="148">
        <v>0.25166666666666598</v>
      </c>
      <c r="B1453" s="148">
        <v>37</v>
      </c>
      <c r="C1453" s="148" t="s">
        <v>123</v>
      </c>
      <c r="D1453" s="148">
        <v>959</v>
      </c>
      <c r="E1453" s="148" t="s">
        <v>201</v>
      </c>
      <c r="F1453" s="148">
        <v>3.4790000000000001</v>
      </c>
      <c r="G1453" s="148">
        <v>1500</v>
      </c>
      <c r="H1453" s="148">
        <v>0.52200000000000002</v>
      </c>
      <c r="I1453" s="148" t="s">
        <v>192</v>
      </c>
      <c r="J1453" s="148" t="s">
        <v>75</v>
      </c>
    </row>
    <row r="1454" spans="1:10" x14ac:dyDescent="0.35">
      <c r="A1454" s="148">
        <v>0.30166666666666597</v>
      </c>
      <c r="B1454" s="148">
        <v>37</v>
      </c>
      <c r="C1454" s="148" t="s">
        <v>123</v>
      </c>
      <c r="D1454" s="148">
        <v>843</v>
      </c>
      <c r="E1454" s="148" t="s">
        <v>201</v>
      </c>
      <c r="F1454" s="148">
        <v>3.4790000000000001</v>
      </c>
      <c r="G1454" s="148">
        <v>1500</v>
      </c>
      <c r="H1454" s="148">
        <v>0.52200000000000002</v>
      </c>
      <c r="I1454" s="148" t="s">
        <v>192</v>
      </c>
      <c r="J1454" s="148" t="s">
        <v>75</v>
      </c>
    </row>
    <row r="1455" spans="1:10" x14ac:dyDescent="0.35">
      <c r="A1455" s="148">
        <v>0.35166666666666602</v>
      </c>
      <c r="B1455" s="148">
        <v>37</v>
      </c>
      <c r="C1455" s="148" t="s">
        <v>123</v>
      </c>
      <c r="D1455" s="148">
        <v>744</v>
      </c>
      <c r="E1455" s="148" t="s">
        <v>201</v>
      </c>
      <c r="F1455" s="148">
        <v>3.4790000000000001</v>
      </c>
      <c r="G1455" s="148">
        <v>1500</v>
      </c>
      <c r="H1455" s="148">
        <v>0.52200000000000002</v>
      </c>
      <c r="I1455" s="148" t="s">
        <v>192</v>
      </c>
      <c r="J1455" s="148" t="s">
        <v>75</v>
      </c>
    </row>
    <row r="1456" spans="1:10" x14ac:dyDescent="0.35">
      <c r="A1456" s="148">
        <v>0.40166666666666601</v>
      </c>
      <c r="B1456" s="148">
        <v>37</v>
      </c>
      <c r="C1456" s="148" t="s">
        <v>123</v>
      </c>
      <c r="D1456" s="148">
        <v>642</v>
      </c>
      <c r="E1456" s="148" t="s">
        <v>201</v>
      </c>
      <c r="F1456" s="148">
        <v>3.4790000000000001</v>
      </c>
      <c r="G1456" s="148">
        <v>1500</v>
      </c>
      <c r="H1456" s="148">
        <v>0.52200000000000002</v>
      </c>
      <c r="I1456" s="148" t="s">
        <v>192</v>
      </c>
      <c r="J1456" s="148" t="s">
        <v>75</v>
      </c>
    </row>
    <row r="1457" spans="1:10" x14ac:dyDescent="0.35">
      <c r="A1457" s="148">
        <v>0.45166666666666599</v>
      </c>
      <c r="B1457" s="148">
        <v>37</v>
      </c>
      <c r="C1457" s="148" t="s">
        <v>123</v>
      </c>
      <c r="D1457" s="148">
        <v>885</v>
      </c>
      <c r="E1457" s="148" t="s">
        <v>201</v>
      </c>
      <c r="F1457" s="148">
        <v>3.4790000000000001</v>
      </c>
      <c r="G1457" s="148">
        <v>1500</v>
      </c>
      <c r="H1457" s="148">
        <v>0.52200000000000002</v>
      </c>
      <c r="I1457" s="148" t="s">
        <v>192</v>
      </c>
      <c r="J1457" s="148" t="s">
        <v>75</v>
      </c>
    </row>
    <row r="1458" spans="1:10" x14ac:dyDescent="0.35">
      <c r="A1458" s="148">
        <v>0.50166666666666604</v>
      </c>
      <c r="B1458" s="148">
        <v>37</v>
      </c>
      <c r="C1458" s="148" t="s">
        <v>123</v>
      </c>
      <c r="D1458" s="148">
        <v>957</v>
      </c>
      <c r="E1458" s="148" t="s">
        <v>201</v>
      </c>
      <c r="F1458" s="148">
        <v>3.4790000000000001</v>
      </c>
      <c r="G1458" s="148">
        <v>1500</v>
      </c>
      <c r="H1458" s="148">
        <v>0.52200000000000002</v>
      </c>
      <c r="I1458" s="148" t="s">
        <v>192</v>
      </c>
      <c r="J1458" s="148" t="s">
        <v>75</v>
      </c>
    </row>
    <row r="1459" spans="1:10" x14ac:dyDescent="0.35">
      <c r="A1459" s="148">
        <v>0.55166666666666597</v>
      </c>
      <c r="B1459" s="148">
        <v>37</v>
      </c>
      <c r="C1459" s="148" t="s">
        <v>123</v>
      </c>
      <c r="D1459" s="148">
        <v>692</v>
      </c>
      <c r="E1459" s="148" t="s">
        <v>201</v>
      </c>
      <c r="F1459" s="148">
        <v>3.4790000000000001</v>
      </c>
      <c r="G1459" s="148">
        <v>1500</v>
      </c>
      <c r="H1459" s="148">
        <v>0.52200000000000002</v>
      </c>
      <c r="I1459" s="148" t="s">
        <v>192</v>
      </c>
      <c r="J1459" s="148" t="s">
        <v>75</v>
      </c>
    </row>
    <row r="1460" spans="1:10" x14ac:dyDescent="0.35">
      <c r="A1460" s="148">
        <v>0.60166666666666602</v>
      </c>
      <c r="B1460" s="148">
        <v>37</v>
      </c>
      <c r="C1460" s="148" t="s">
        <v>123</v>
      </c>
      <c r="D1460" s="148">
        <v>711</v>
      </c>
      <c r="E1460" s="148" t="s">
        <v>201</v>
      </c>
      <c r="F1460" s="148">
        <v>3.4790000000000001</v>
      </c>
      <c r="G1460" s="148">
        <v>1500</v>
      </c>
      <c r="H1460" s="148">
        <v>0.52200000000000002</v>
      </c>
      <c r="I1460" s="148" t="s">
        <v>192</v>
      </c>
      <c r="J1460" s="148" t="s">
        <v>75</v>
      </c>
    </row>
    <row r="1461" spans="1:10" x14ac:dyDescent="0.35">
      <c r="A1461" s="148">
        <v>0.65166666666666595</v>
      </c>
      <c r="B1461" s="148">
        <v>37</v>
      </c>
      <c r="C1461" s="148" t="s">
        <v>123</v>
      </c>
      <c r="D1461" s="148">
        <v>858</v>
      </c>
      <c r="E1461" s="148" t="s">
        <v>201</v>
      </c>
      <c r="F1461" s="148">
        <v>3.4790000000000001</v>
      </c>
      <c r="G1461" s="148">
        <v>1500</v>
      </c>
      <c r="H1461" s="148">
        <v>0.52200000000000002</v>
      </c>
      <c r="I1461" s="148" t="s">
        <v>192</v>
      </c>
      <c r="J1461" s="148" t="s">
        <v>75</v>
      </c>
    </row>
    <row r="1462" spans="1:10" x14ac:dyDescent="0.35">
      <c r="A1462" s="148">
        <v>0.70166666666666599</v>
      </c>
      <c r="B1462" s="148">
        <v>37</v>
      </c>
      <c r="C1462" s="148" t="s">
        <v>123</v>
      </c>
      <c r="D1462" s="148">
        <v>625</v>
      </c>
      <c r="E1462" s="148" t="s">
        <v>201</v>
      </c>
      <c r="F1462" s="148">
        <v>3.4790000000000001</v>
      </c>
      <c r="G1462" s="148">
        <v>1500</v>
      </c>
      <c r="H1462" s="148">
        <v>0.52200000000000002</v>
      </c>
      <c r="I1462" s="148" t="s">
        <v>192</v>
      </c>
      <c r="J1462" s="148" t="s">
        <v>75</v>
      </c>
    </row>
    <row r="1463" spans="1:10" x14ac:dyDescent="0.35">
      <c r="A1463" s="148">
        <v>0.75166666666666604</v>
      </c>
      <c r="B1463" s="148">
        <v>37</v>
      </c>
      <c r="C1463" s="148" t="s">
        <v>123</v>
      </c>
      <c r="D1463" s="148">
        <v>582</v>
      </c>
      <c r="E1463" s="148" t="s">
        <v>201</v>
      </c>
      <c r="F1463" s="148">
        <v>3.4790000000000001</v>
      </c>
      <c r="G1463" s="148">
        <v>1500</v>
      </c>
      <c r="H1463" s="148">
        <v>0.52200000000000002</v>
      </c>
      <c r="I1463" s="148" t="s">
        <v>192</v>
      </c>
      <c r="J1463" s="148" t="s">
        <v>75</v>
      </c>
    </row>
    <row r="1464" spans="1:10" x14ac:dyDescent="0.35">
      <c r="A1464" s="148">
        <v>0.80166666666666597</v>
      </c>
      <c r="B1464" s="148">
        <v>37</v>
      </c>
      <c r="C1464" s="148" t="s">
        <v>123</v>
      </c>
      <c r="D1464" s="148">
        <v>653</v>
      </c>
      <c r="E1464" s="148" t="s">
        <v>201</v>
      </c>
      <c r="F1464" s="148">
        <v>3.4790000000000001</v>
      </c>
      <c r="G1464" s="148">
        <v>1500</v>
      </c>
      <c r="H1464" s="148">
        <v>0.52200000000000002</v>
      </c>
      <c r="I1464" s="148" t="s">
        <v>192</v>
      </c>
      <c r="J1464" s="148" t="s">
        <v>75</v>
      </c>
    </row>
    <row r="1465" spans="1:10" x14ac:dyDescent="0.35">
      <c r="A1465" s="148">
        <v>0.85166666666666602</v>
      </c>
      <c r="B1465" s="148">
        <v>37</v>
      </c>
      <c r="C1465" s="148" t="s">
        <v>123</v>
      </c>
      <c r="D1465" s="148">
        <v>612</v>
      </c>
      <c r="E1465" s="148" t="s">
        <v>201</v>
      </c>
      <c r="F1465" s="148">
        <v>3.4790000000000001</v>
      </c>
      <c r="G1465" s="148">
        <v>1500</v>
      </c>
      <c r="H1465" s="148">
        <v>0.52200000000000002</v>
      </c>
      <c r="I1465" s="148" t="s">
        <v>192</v>
      </c>
      <c r="J1465" s="148" t="s">
        <v>75</v>
      </c>
    </row>
    <row r="1466" spans="1:10" x14ac:dyDescent="0.35">
      <c r="A1466" s="148">
        <v>0.90166666666666595</v>
      </c>
      <c r="B1466" s="148">
        <v>37</v>
      </c>
      <c r="C1466" s="148" t="s">
        <v>123</v>
      </c>
      <c r="D1466" s="148">
        <v>743</v>
      </c>
      <c r="E1466" s="148" t="s">
        <v>201</v>
      </c>
      <c r="F1466" s="148">
        <v>3.4790000000000001</v>
      </c>
      <c r="G1466" s="148">
        <v>1500</v>
      </c>
      <c r="H1466" s="148">
        <v>0.52200000000000002</v>
      </c>
      <c r="I1466" s="148" t="s">
        <v>192</v>
      </c>
      <c r="J1466" s="148" t="s">
        <v>75</v>
      </c>
    </row>
    <row r="1467" spans="1:10" x14ac:dyDescent="0.35">
      <c r="A1467" s="148">
        <v>0.95166666666666599</v>
      </c>
      <c r="B1467" s="148">
        <v>37</v>
      </c>
      <c r="C1467" s="148" t="s">
        <v>123</v>
      </c>
      <c r="D1467" s="148">
        <v>876</v>
      </c>
      <c r="E1467" s="148" t="s">
        <v>201</v>
      </c>
      <c r="F1467" s="148">
        <v>3.4790000000000001</v>
      </c>
      <c r="G1467" s="148">
        <v>1500</v>
      </c>
      <c r="H1467" s="148">
        <v>0.52200000000000002</v>
      </c>
      <c r="I1467" s="148" t="s">
        <v>192</v>
      </c>
      <c r="J1467" s="148" t="s">
        <v>75</v>
      </c>
    </row>
    <row r="1468" spans="1:10" x14ac:dyDescent="0.35">
      <c r="A1468" s="148">
        <v>1.00166666666666</v>
      </c>
      <c r="B1468" s="148">
        <v>37</v>
      </c>
      <c r="C1468" s="148" t="s">
        <v>123</v>
      </c>
      <c r="D1468" s="148">
        <v>589</v>
      </c>
      <c r="E1468" s="148" t="s">
        <v>201</v>
      </c>
      <c r="F1468" s="148">
        <v>3.4790000000000001</v>
      </c>
      <c r="G1468" s="148">
        <v>1500</v>
      </c>
      <c r="H1468" s="148">
        <v>0.52200000000000002</v>
      </c>
      <c r="I1468" s="148" t="s">
        <v>192</v>
      </c>
      <c r="J1468" s="148" t="s">
        <v>75</v>
      </c>
    </row>
    <row r="1469" spans="1:10" x14ac:dyDescent="0.35">
      <c r="A1469" s="148">
        <v>1.0516666666666601</v>
      </c>
      <c r="B1469" s="148">
        <v>37</v>
      </c>
      <c r="C1469" s="148" t="s">
        <v>123</v>
      </c>
      <c r="D1469" s="148">
        <v>850</v>
      </c>
      <c r="E1469" s="148" t="s">
        <v>201</v>
      </c>
      <c r="F1469" s="148">
        <v>3.4790000000000001</v>
      </c>
      <c r="G1469" s="148">
        <v>1500</v>
      </c>
      <c r="H1469" s="148">
        <v>0.52200000000000002</v>
      </c>
      <c r="I1469" s="148" t="s">
        <v>192</v>
      </c>
      <c r="J1469" s="148" t="s">
        <v>75</v>
      </c>
    </row>
    <row r="1470" spans="1:10" x14ac:dyDescent="0.35">
      <c r="A1470" s="148">
        <v>1.1016666666666599</v>
      </c>
      <c r="B1470" s="148">
        <v>37</v>
      </c>
      <c r="C1470" s="148" t="s">
        <v>123</v>
      </c>
      <c r="D1470" s="148">
        <v>815</v>
      </c>
      <c r="E1470" s="148" t="s">
        <v>201</v>
      </c>
      <c r="F1470" s="148">
        <v>3.4790000000000001</v>
      </c>
      <c r="G1470" s="148">
        <v>1500</v>
      </c>
      <c r="H1470" s="148">
        <v>0.52200000000000002</v>
      </c>
      <c r="I1470" s="148" t="s">
        <v>192</v>
      </c>
      <c r="J1470" s="148" t="s">
        <v>75</v>
      </c>
    </row>
    <row r="1471" spans="1:10" x14ac:dyDescent="0.35">
      <c r="A1471" s="148">
        <v>1.15166666666666</v>
      </c>
      <c r="B1471" s="148">
        <v>36.9</v>
      </c>
      <c r="C1471" s="148" t="s">
        <v>123</v>
      </c>
      <c r="D1471" s="148">
        <v>824</v>
      </c>
      <c r="E1471" s="148" t="s">
        <v>201</v>
      </c>
      <c r="F1471" s="148">
        <v>3.4790000000000001</v>
      </c>
      <c r="G1471" s="148">
        <v>1500</v>
      </c>
      <c r="H1471" s="148">
        <v>0.52200000000000002</v>
      </c>
      <c r="I1471" s="148" t="s">
        <v>192</v>
      </c>
      <c r="J1471" s="148" t="s">
        <v>75</v>
      </c>
    </row>
    <row r="1472" spans="1:10" x14ac:dyDescent="0.35">
      <c r="A1472" s="148">
        <v>1.20166666666666</v>
      </c>
      <c r="B1472" s="148">
        <v>37</v>
      </c>
      <c r="C1472" s="148" t="s">
        <v>123</v>
      </c>
      <c r="D1472" s="148">
        <v>911</v>
      </c>
      <c r="E1472" s="148" t="s">
        <v>201</v>
      </c>
      <c r="F1472" s="148">
        <v>3.4790000000000001</v>
      </c>
      <c r="G1472" s="148">
        <v>1500</v>
      </c>
      <c r="H1472" s="148">
        <v>0.52200000000000002</v>
      </c>
      <c r="I1472" s="148" t="s">
        <v>192</v>
      </c>
      <c r="J1472" s="148" t="s">
        <v>75</v>
      </c>
    </row>
    <row r="1473" spans="1:10" x14ac:dyDescent="0.35">
      <c r="A1473" s="148">
        <v>1.25166666666666</v>
      </c>
      <c r="B1473" s="148">
        <v>37</v>
      </c>
      <c r="C1473" s="148" t="s">
        <v>123</v>
      </c>
      <c r="D1473" s="148">
        <v>711</v>
      </c>
      <c r="E1473" s="148" t="s">
        <v>201</v>
      </c>
      <c r="F1473" s="148">
        <v>3.4790000000000001</v>
      </c>
      <c r="G1473" s="148">
        <v>1500</v>
      </c>
      <c r="H1473" s="148">
        <v>0.52200000000000002</v>
      </c>
      <c r="I1473" s="148" t="s">
        <v>192</v>
      </c>
      <c r="J1473" s="148" t="s">
        <v>75</v>
      </c>
    </row>
    <row r="1474" spans="1:10" x14ac:dyDescent="0.35">
      <c r="A1474" s="148">
        <v>1.3016666666666601</v>
      </c>
      <c r="B1474" s="148">
        <v>37</v>
      </c>
      <c r="C1474" s="148" t="s">
        <v>123</v>
      </c>
      <c r="D1474" s="148">
        <v>609</v>
      </c>
      <c r="E1474" s="148" t="s">
        <v>201</v>
      </c>
      <c r="F1474" s="148">
        <v>3.4790000000000001</v>
      </c>
      <c r="G1474" s="148">
        <v>1500</v>
      </c>
      <c r="H1474" s="148">
        <v>0.52200000000000002</v>
      </c>
      <c r="I1474" s="148" t="s">
        <v>192</v>
      </c>
      <c r="J1474" s="148" t="s">
        <v>75</v>
      </c>
    </row>
    <row r="1475" spans="1:10" x14ac:dyDescent="0.35">
      <c r="A1475" s="148">
        <v>1.3516666666666599</v>
      </c>
      <c r="B1475" s="148">
        <v>37</v>
      </c>
      <c r="C1475" s="148" t="s">
        <v>123</v>
      </c>
      <c r="D1475" s="148">
        <v>559</v>
      </c>
      <c r="E1475" s="148" t="s">
        <v>201</v>
      </c>
      <c r="F1475" s="148">
        <v>3.4790000000000001</v>
      </c>
      <c r="G1475" s="148">
        <v>1500</v>
      </c>
      <c r="H1475" s="148">
        <v>0.52200000000000002</v>
      </c>
      <c r="I1475" s="148" t="s">
        <v>192</v>
      </c>
      <c r="J1475" s="148" t="s">
        <v>75</v>
      </c>
    </row>
    <row r="1476" spans="1:10" x14ac:dyDescent="0.35">
      <c r="A1476" s="148">
        <v>1.40166666666666</v>
      </c>
      <c r="B1476" s="148">
        <v>37</v>
      </c>
      <c r="C1476" s="148" t="s">
        <v>123</v>
      </c>
      <c r="D1476" s="148">
        <v>469</v>
      </c>
      <c r="E1476" s="148" t="s">
        <v>201</v>
      </c>
      <c r="F1476" s="148">
        <v>3.4790000000000001</v>
      </c>
      <c r="G1476" s="148">
        <v>1500</v>
      </c>
      <c r="H1476" s="148">
        <v>0.52200000000000002</v>
      </c>
      <c r="I1476" s="148" t="s">
        <v>192</v>
      </c>
      <c r="J1476" s="148" t="s">
        <v>75</v>
      </c>
    </row>
    <row r="1477" spans="1:10" x14ac:dyDescent="0.35">
      <c r="A1477" s="148">
        <v>1.45166666666666</v>
      </c>
      <c r="B1477" s="148">
        <v>37</v>
      </c>
      <c r="C1477" s="148" t="s">
        <v>123</v>
      </c>
      <c r="D1477" s="148">
        <v>588</v>
      </c>
      <c r="E1477" s="148" t="s">
        <v>201</v>
      </c>
      <c r="F1477" s="148">
        <v>3.4790000000000001</v>
      </c>
      <c r="G1477" s="148">
        <v>1500</v>
      </c>
      <c r="H1477" s="148">
        <v>0.52200000000000002</v>
      </c>
      <c r="I1477" s="148" t="s">
        <v>192</v>
      </c>
      <c r="J1477" s="148" t="s">
        <v>75</v>
      </c>
    </row>
    <row r="1478" spans="1:10" x14ac:dyDescent="0.35">
      <c r="A1478" s="148">
        <v>1.50166666666666</v>
      </c>
      <c r="B1478" s="148">
        <v>37</v>
      </c>
      <c r="C1478" s="148" t="s">
        <v>123</v>
      </c>
      <c r="D1478" s="148">
        <v>849</v>
      </c>
      <c r="E1478" s="148" t="s">
        <v>201</v>
      </c>
      <c r="F1478" s="148">
        <v>3.4790000000000001</v>
      </c>
      <c r="G1478" s="148">
        <v>1500</v>
      </c>
      <c r="H1478" s="148">
        <v>0.52200000000000002</v>
      </c>
      <c r="I1478" s="148" t="s">
        <v>192</v>
      </c>
      <c r="J1478" s="148" t="s">
        <v>75</v>
      </c>
    </row>
    <row r="1479" spans="1:10" x14ac:dyDescent="0.35">
      <c r="A1479" s="148">
        <v>1.5516666666666601</v>
      </c>
      <c r="B1479" s="148">
        <v>37</v>
      </c>
      <c r="C1479" s="148" t="s">
        <v>123</v>
      </c>
      <c r="D1479" s="148">
        <v>515</v>
      </c>
      <c r="E1479" s="148" t="s">
        <v>201</v>
      </c>
      <c r="F1479" s="148">
        <v>3.4790000000000001</v>
      </c>
      <c r="G1479" s="148">
        <v>1500</v>
      </c>
      <c r="H1479" s="148">
        <v>0.52200000000000002</v>
      </c>
      <c r="I1479" s="148" t="s">
        <v>192</v>
      </c>
      <c r="J1479" s="148" t="s">
        <v>75</v>
      </c>
    </row>
    <row r="1480" spans="1:10" x14ac:dyDescent="0.35">
      <c r="A1480" s="148">
        <v>1.6016666666666599</v>
      </c>
      <c r="B1480" s="148">
        <v>37</v>
      </c>
      <c r="C1480" s="148" t="s">
        <v>123</v>
      </c>
      <c r="D1480" s="148">
        <v>696</v>
      </c>
      <c r="E1480" s="148" t="s">
        <v>201</v>
      </c>
      <c r="F1480" s="148">
        <v>3.4790000000000001</v>
      </c>
      <c r="G1480" s="148">
        <v>1500</v>
      </c>
      <c r="H1480" s="148">
        <v>0.52200000000000002</v>
      </c>
      <c r="I1480" s="148" t="s">
        <v>192</v>
      </c>
      <c r="J1480" s="148" t="s">
        <v>75</v>
      </c>
    </row>
    <row r="1481" spans="1:10" x14ac:dyDescent="0.35">
      <c r="A1481" s="148">
        <v>1.65166666666666</v>
      </c>
      <c r="B1481" s="148">
        <v>37</v>
      </c>
      <c r="C1481" s="148" t="s">
        <v>123</v>
      </c>
      <c r="D1481" s="148">
        <v>734</v>
      </c>
      <c r="E1481" s="148" t="s">
        <v>201</v>
      </c>
      <c r="F1481" s="148">
        <v>3.4790000000000001</v>
      </c>
      <c r="G1481" s="148">
        <v>1500</v>
      </c>
      <c r="H1481" s="148">
        <v>0.52200000000000002</v>
      </c>
      <c r="I1481" s="148" t="s">
        <v>192</v>
      </c>
      <c r="J1481" s="148" t="s">
        <v>75</v>
      </c>
    </row>
    <row r="1482" spans="1:10" x14ac:dyDescent="0.35">
      <c r="A1482" s="148">
        <v>1.70166666666666</v>
      </c>
      <c r="B1482" s="148">
        <v>37</v>
      </c>
      <c r="C1482" s="148" t="s">
        <v>123</v>
      </c>
      <c r="D1482" s="148">
        <v>532</v>
      </c>
      <c r="E1482" s="148" t="s">
        <v>201</v>
      </c>
      <c r="F1482" s="148">
        <v>3.4790000000000001</v>
      </c>
      <c r="G1482" s="148">
        <v>1500</v>
      </c>
      <c r="H1482" s="148">
        <v>0.52200000000000002</v>
      </c>
      <c r="I1482" s="148" t="s">
        <v>192</v>
      </c>
      <c r="J1482" s="148" t="s">
        <v>75</v>
      </c>
    </row>
    <row r="1483" spans="1:10" x14ac:dyDescent="0.35">
      <c r="A1483" s="148">
        <v>1.75166666666666</v>
      </c>
      <c r="B1483" s="148">
        <v>37</v>
      </c>
      <c r="C1483" s="148" t="s">
        <v>123</v>
      </c>
      <c r="D1483" s="148">
        <v>658</v>
      </c>
      <c r="E1483" s="148" t="s">
        <v>201</v>
      </c>
      <c r="F1483" s="148">
        <v>3.4790000000000001</v>
      </c>
      <c r="G1483" s="148">
        <v>1500</v>
      </c>
      <c r="H1483" s="148">
        <v>0.52200000000000002</v>
      </c>
      <c r="I1483" s="148" t="s">
        <v>192</v>
      </c>
      <c r="J1483" s="148" t="s">
        <v>75</v>
      </c>
    </row>
    <row r="1484" spans="1:10" x14ac:dyDescent="0.35">
      <c r="A1484" s="148">
        <v>1.8016666666666601</v>
      </c>
      <c r="B1484" s="148">
        <v>37</v>
      </c>
      <c r="C1484" s="148" t="s">
        <v>123</v>
      </c>
      <c r="D1484" s="148">
        <v>658</v>
      </c>
      <c r="E1484" s="148" t="s">
        <v>201</v>
      </c>
      <c r="F1484" s="148">
        <v>3.4790000000000001</v>
      </c>
      <c r="G1484" s="148">
        <v>1500</v>
      </c>
      <c r="H1484" s="148">
        <v>0.52200000000000002</v>
      </c>
      <c r="I1484" s="148" t="s">
        <v>192</v>
      </c>
      <c r="J1484" s="148" t="s">
        <v>75</v>
      </c>
    </row>
    <row r="1485" spans="1:10" x14ac:dyDescent="0.35">
      <c r="A1485" s="148">
        <v>1.8516666666666599</v>
      </c>
      <c r="B1485" s="148">
        <v>37</v>
      </c>
      <c r="C1485" s="148" t="s">
        <v>123</v>
      </c>
      <c r="D1485" s="148">
        <v>713</v>
      </c>
      <c r="E1485" s="148" t="s">
        <v>201</v>
      </c>
      <c r="F1485" s="148">
        <v>3.4790000000000001</v>
      </c>
      <c r="G1485" s="148">
        <v>1500</v>
      </c>
      <c r="H1485" s="148">
        <v>0.52200000000000002</v>
      </c>
      <c r="I1485" s="148" t="s">
        <v>192</v>
      </c>
      <c r="J1485" s="148" t="s">
        <v>75</v>
      </c>
    </row>
    <row r="1486" spans="1:10" x14ac:dyDescent="0.35">
      <c r="A1486" s="148">
        <v>1.90166666666666</v>
      </c>
      <c r="B1486" s="148">
        <v>37</v>
      </c>
      <c r="C1486" s="148" t="s">
        <v>123</v>
      </c>
      <c r="D1486" s="148">
        <v>808</v>
      </c>
      <c r="E1486" s="148" t="s">
        <v>201</v>
      </c>
      <c r="F1486" s="148">
        <v>3.4790000000000001</v>
      </c>
      <c r="G1486" s="148">
        <v>1500</v>
      </c>
      <c r="H1486" s="148">
        <v>0.52200000000000002</v>
      </c>
      <c r="I1486" s="148" t="s">
        <v>192</v>
      </c>
      <c r="J1486" s="148" t="s">
        <v>75</v>
      </c>
    </row>
    <row r="1487" spans="1:10" x14ac:dyDescent="0.35">
      <c r="A1487" s="148">
        <v>1.95166666666666</v>
      </c>
      <c r="B1487" s="148">
        <v>37</v>
      </c>
      <c r="C1487" s="148" t="s">
        <v>123</v>
      </c>
      <c r="D1487" s="148">
        <v>591</v>
      </c>
      <c r="E1487" s="148" t="s">
        <v>201</v>
      </c>
      <c r="F1487" s="148">
        <v>3.4790000000000001</v>
      </c>
      <c r="G1487" s="148">
        <v>1500</v>
      </c>
      <c r="H1487" s="148">
        <v>0.52200000000000002</v>
      </c>
      <c r="I1487" s="148" t="s">
        <v>192</v>
      </c>
      <c r="J1487" s="148" t="s">
        <v>75</v>
      </c>
    </row>
    <row r="1488" spans="1:10" x14ac:dyDescent="0.35">
      <c r="A1488" s="148">
        <v>2.0016666666666598</v>
      </c>
      <c r="B1488" s="148">
        <v>37</v>
      </c>
      <c r="C1488" s="148" t="s">
        <v>123</v>
      </c>
      <c r="D1488" s="148">
        <v>605</v>
      </c>
      <c r="E1488" s="148" t="s">
        <v>201</v>
      </c>
      <c r="F1488" s="148">
        <v>3.4790000000000001</v>
      </c>
      <c r="G1488" s="148">
        <v>1500</v>
      </c>
      <c r="H1488" s="148">
        <v>0.52200000000000002</v>
      </c>
      <c r="I1488" s="148" t="s">
        <v>192</v>
      </c>
      <c r="J1488" s="148" t="s">
        <v>75</v>
      </c>
    </row>
    <row r="1489" spans="1:10" x14ac:dyDescent="0.35">
      <c r="A1489" s="148">
        <v>2.0516666666666601</v>
      </c>
      <c r="B1489" s="148">
        <v>37</v>
      </c>
      <c r="C1489" s="148" t="s">
        <v>123</v>
      </c>
      <c r="D1489" s="148">
        <v>610</v>
      </c>
      <c r="E1489" s="148" t="s">
        <v>201</v>
      </c>
      <c r="F1489" s="148">
        <v>3.4790000000000001</v>
      </c>
      <c r="G1489" s="148">
        <v>1500</v>
      </c>
      <c r="H1489" s="148">
        <v>0.52200000000000002</v>
      </c>
      <c r="I1489" s="148" t="s">
        <v>192</v>
      </c>
      <c r="J1489" s="148" t="s">
        <v>75</v>
      </c>
    </row>
    <row r="1490" spans="1:10" x14ac:dyDescent="0.35">
      <c r="A1490" s="148">
        <v>2.1016666666666599</v>
      </c>
      <c r="B1490" s="148">
        <v>37</v>
      </c>
      <c r="C1490" s="148" t="s">
        <v>123</v>
      </c>
      <c r="D1490" s="148">
        <v>680</v>
      </c>
      <c r="E1490" s="148" t="s">
        <v>201</v>
      </c>
      <c r="F1490" s="148">
        <v>3.4790000000000001</v>
      </c>
      <c r="G1490" s="148">
        <v>1500</v>
      </c>
      <c r="H1490" s="148">
        <v>0.52200000000000002</v>
      </c>
      <c r="I1490" s="148" t="s">
        <v>192</v>
      </c>
      <c r="J1490" s="148" t="s">
        <v>75</v>
      </c>
    </row>
    <row r="1491" spans="1:10" x14ac:dyDescent="0.35">
      <c r="A1491" s="148">
        <v>2.1516666666666602</v>
      </c>
      <c r="B1491" s="148">
        <v>37</v>
      </c>
      <c r="C1491" s="148" t="s">
        <v>123</v>
      </c>
      <c r="D1491" s="148">
        <v>731</v>
      </c>
      <c r="E1491" s="148" t="s">
        <v>201</v>
      </c>
      <c r="F1491" s="148">
        <v>3.4790000000000001</v>
      </c>
      <c r="G1491" s="148">
        <v>1500</v>
      </c>
      <c r="H1491" s="148">
        <v>0.52200000000000002</v>
      </c>
      <c r="I1491" s="148" t="s">
        <v>192</v>
      </c>
      <c r="J1491" s="148" t="s">
        <v>75</v>
      </c>
    </row>
    <row r="1492" spans="1:10" x14ac:dyDescent="0.35">
      <c r="A1492" s="148">
        <v>2.20166666666666</v>
      </c>
      <c r="B1492" s="148">
        <v>37</v>
      </c>
      <c r="C1492" s="148" t="s">
        <v>123</v>
      </c>
      <c r="D1492" s="148">
        <v>762</v>
      </c>
      <c r="E1492" s="148" t="s">
        <v>201</v>
      </c>
      <c r="F1492" s="148">
        <v>3.4790000000000001</v>
      </c>
      <c r="G1492" s="148">
        <v>1500</v>
      </c>
      <c r="H1492" s="148">
        <v>0.52200000000000002</v>
      </c>
      <c r="I1492" s="148" t="s">
        <v>192</v>
      </c>
      <c r="J1492" s="148" t="s">
        <v>75</v>
      </c>
    </row>
    <row r="1493" spans="1:10" x14ac:dyDescent="0.35">
      <c r="A1493" s="148">
        <v>2.2516666666666598</v>
      </c>
      <c r="B1493" s="148">
        <v>37</v>
      </c>
      <c r="C1493" s="148" t="s">
        <v>123</v>
      </c>
      <c r="D1493" s="148">
        <v>737</v>
      </c>
      <c r="E1493" s="148" t="s">
        <v>201</v>
      </c>
      <c r="F1493" s="148">
        <v>3.4790000000000001</v>
      </c>
      <c r="G1493" s="148">
        <v>1500</v>
      </c>
      <c r="H1493" s="148">
        <v>0.52200000000000002</v>
      </c>
      <c r="I1493" s="148" t="s">
        <v>192</v>
      </c>
      <c r="J1493" s="148" t="s">
        <v>75</v>
      </c>
    </row>
    <row r="1494" spans="1:10" x14ac:dyDescent="0.35">
      <c r="A1494" s="148">
        <v>2.3016666666666601</v>
      </c>
      <c r="B1494" s="148">
        <v>37</v>
      </c>
      <c r="C1494" s="148" t="s">
        <v>123</v>
      </c>
      <c r="D1494" s="148">
        <v>497</v>
      </c>
      <c r="E1494" s="148" t="s">
        <v>201</v>
      </c>
      <c r="F1494" s="148">
        <v>3.4790000000000001</v>
      </c>
      <c r="G1494" s="148">
        <v>1500</v>
      </c>
      <c r="H1494" s="148">
        <v>0.52200000000000002</v>
      </c>
      <c r="I1494" s="148" t="s">
        <v>192</v>
      </c>
      <c r="J1494" s="148" t="s">
        <v>75</v>
      </c>
    </row>
    <row r="1495" spans="1:10" x14ac:dyDescent="0.35">
      <c r="A1495" s="148">
        <v>2.3516666666666599</v>
      </c>
      <c r="B1495" s="148">
        <v>37</v>
      </c>
      <c r="C1495" s="148" t="s">
        <v>123</v>
      </c>
      <c r="D1495" s="148">
        <v>668</v>
      </c>
      <c r="E1495" s="148" t="s">
        <v>201</v>
      </c>
      <c r="F1495" s="148">
        <v>3.4790000000000001</v>
      </c>
      <c r="G1495" s="148">
        <v>1500</v>
      </c>
      <c r="H1495" s="148">
        <v>0.52200000000000002</v>
      </c>
      <c r="I1495" s="148" t="s">
        <v>192</v>
      </c>
      <c r="J1495" s="148" t="s">
        <v>75</v>
      </c>
    </row>
    <row r="1496" spans="1:10" x14ac:dyDescent="0.35">
      <c r="A1496" s="148">
        <v>2.4016666666666602</v>
      </c>
      <c r="B1496" s="148">
        <v>37.1</v>
      </c>
      <c r="C1496" s="148" t="s">
        <v>123</v>
      </c>
      <c r="D1496" s="148">
        <v>742</v>
      </c>
      <c r="E1496" s="148" t="s">
        <v>201</v>
      </c>
      <c r="F1496" s="148">
        <v>3.4790000000000001</v>
      </c>
      <c r="G1496" s="148">
        <v>1500</v>
      </c>
      <c r="H1496" s="148">
        <v>0.52200000000000002</v>
      </c>
      <c r="I1496" s="148" t="s">
        <v>192</v>
      </c>
      <c r="J1496" s="148" t="s">
        <v>75</v>
      </c>
    </row>
    <row r="1497" spans="1:10" x14ac:dyDescent="0.35">
      <c r="A1497" s="148">
        <v>2.45166666666666</v>
      </c>
      <c r="B1497" s="148">
        <v>37</v>
      </c>
      <c r="C1497" s="148" t="s">
        <v>123</v>
      </c>
      <c r="D1497" s="148">
        <v>700</v>
      </c>
      <c r="E1497" s="148" t="s">
        <v>201</v>
      </c>
      <c r="F1497" s="148">
        <v>3.4790000000000001</v>
      </c>
      <c r="G1497" s="148">
        <v>1500</v>
      </c>
      <c r="H1497" s="148">
        <v>0.52200000000000002</v>
      </c>
      <c r="I1497" s="148" t="s">
        <v>192</v>
      </c>
      <c r="J1497" s="148" t="s">
        <v>75</v>
      </c>
    </row>
    <row r="1498" spans="1:10" x14ac:dyDescent="0.35">
      <c r="A1498" s="148">
        <v>2.5016666666666598</v>
      </c>
      <c r="B1498" s="148">
        <v>37</v>
      </c>
      <c r="C1498" s="148" t="s">
        <v>123</v>
      </c>
      <c r="D1498" s="148">
        <v>633</v>
      </c>
      <c r="E1498" s="148" t="s">
        <v>201</v>
      </c>
      <c r="F1498" s="148">
        <v>3.4790000000000001</v>
      </c>
      <c r="G1498" s="148">
        <v>1500</v>
      </c>
      <c r="H1498" s="148">
        <v>0.52200000000000002</v>
      </c>
      <c r="I1498" s="148" t="s">
        <v>192</v>
      </c>
      <c r="J1498" s="148" t="s">
        <v>75</v>
      </c>
    </row>
    <row r="1499" spans="1:10" x14ac:dyDescent="0.35">
      <c r="A1499" s="148">
        <v>2.5516666666666601</v>
      </c>
      <c r="B1499" s="148">
        <v>37</v>
      </c>
      <c r="C1499" s="148" t="s">
        <v>123</v>
      </c>
      <c r="D1499" s="148">
        <v>526</v>
      </c>
      <c r="E1499" s="148" t="s">
        <v>201</v>
      </c>
      <c r="F1499" s="148">
        <v>3.4790000000000001</v>
      </c>
      <c r="G1499" s="148">
        <v>1500</v>
      </c>
      <c r="H1499" s="148">
        <v>0.52200000000000002</v>
      </c>
      <c r="I1499" s="148" t="s">
        <v>192</v>
      </c>
      <c r="J1499" s="148" t="s">
        <v>75</v>
      </c>
    </row>
    <row r="1500" spans="1:10" x14ac:dyDescent="0.35">
      <c r="A1500" s="148">
        <v>2.6016666666666599</v>
      </c>
      <c r="B1500" s="148">
        <v>37</v>
      </c>
      <c r="C1500" s="148" t="s">
        <v>123</v>
      </c>
      <c r="D1500" s="148">
        <v>816</v>
      </c>
      <c r="E1500" s="148" t="s">
        <v>201</v>
      </c>
      <c r="F1500" s="148">
        <v>3.4790000000000001</v>
      </c>
      <c r="G1500" s="148">
        <v>1500</v>
      </c>
      <c r="H1500" s="148">
        <v>0.52200000000000002</v>
      </c>
      <c r="I1500" s="148" t="s">
        <v>192</v>
      </c>
      <c r="J1500" s="148" t="s">
        <v>75</v>
      </c>
    </row>
    <row r="1501" spans="1:10" x14ac:dyDescent="0.35">
      <c r="A1501" s="148">
        <v>2.6516666666666602</v>
      </c>
      <c r="B1501" s="148">
        <v>37</v>
      </c>
      <c r="C1501" s="148" t="s">
        <v>123</v>
      </c>
      <c r="D1501" s="148">
        <v>795</v>
      </c>
      <c r="E1501" s="148" t="s">
        <v>201</v>
      </c>
      <c r="F1501" s="148">
        <v>3.4790000000000001</v>
      </c>
      <c r="G1501" s="148">
        <v>1500</v>
      </c>
      <c r="H1501" s="148">
        <v>0.52200000000000002</v>
      </c>
      <c r="I1501" s="148" t="s">
        <v>192</v>
      </c>
      <c r="J1501" s="148" t="s">
        <v>75</v>
      </c>
    </row>
    <row r="1502" spans="1:10" x14ac:dyDescent="0.35">
      <c r="A1502" s="148">
        <v>2.70166666666666</v>
      </c>
      <c r="B1502" s="148">
        <v>37</v>
      </c>
      <c r="C1502" s="148" t="s">
        <v>123</v>
      </c>
      <c r="D1502" s="148">
        <v>741</v>
      </c>
      <c r="E1502" s="148" t="s">
        <v>201</v>
      </c>
      <c r="F1502" s="148">
        <v>3.4790000000000001</v>
      </c>
      <c r="G1502" s="148">
        <v>1500</v>
      </c>
      <c r="H1502" s="148">
        <v>0.52200000000000002</v>
      </c>
      <c r="I1502" s="148" t="s">
        <v>192</v>
      </c>
      <c r="J1502" s="148" t="s">
        <v>75</v>
      </c>
    </row>
    <row r="1503" spans="1:10" x14ac:dyDescent="0.35">
      <c r="A1503" s="148">
        <v>2.7516666666666598</v>
      </c>
      <c r="B1503" s="148">
        <v>37</v>
      </c>
      <c r="C1503" s="148" t="s">
        <v>123</v>
      </c>
      <c r="D1503" s="148">
        <v>1037</v>
      </c>
      <c r="E1503" s="148" t="s">
        <v>201</v>
      </c>
      <c r="F1503" s="148">
        <v>3.4790000000000001</v>
      </c>
      <c r="G1503" s="148">
        <v>1500</v>
      </c>
      <c r="H1503" s="148">
        <v>0.52200000000000002</v>
      </c>
      <c r="I1503" s="148" t="s">
        <v>192</v>
      </c>
      <c r="J1503" s="148" t="s">
        <v>75</v>
      </c>
    </row>
    <row r="1504" spans="1:10" x14ac:dyDescent="0.35">
      <c r="A1504" s="148">
        <v>2.8016666666666601</v>
      </c>
      <c r="B1504" s="148">
        <v>37</v>
      </c>
      <c r="C1504" s="148" t="s">
        <v>123</v>
      </c>
      <c r="D1504" s="148">
        <v>781</v>
      </c>
      <c r="E1504" s="148" t="s">
        <v>201</v>
      </c>
      <c r="F1504" s="148">
        <v>3.4790000000000001</v>
      </c>
      <c r="G1504" s="148">
        <v>1500</v>
      </c>
      <c r="H1504" s="148">
        <v>0.52200000000000002</v>
      </c>
      <c r="I1504" s="148" t="s">
        <v>192</v>
      </c>
      <c r="J1504" s="148" t="s">
        <v>75</v>
      </c>
    </row>
    <row r="1505" spans="1:10" x14ac:dyDescent="0.35">
      <c r="A1505" s="148">
        <v>2.8516666666666599</v>
      </c>
      <c r="B1505" s="148">
        <v>37.1</v>
      </c>
      <c r="C1505" s="148" t="s">
        <v>123</v>
      </c>
      <c r="D1505" s="148">
        <v>811</v>
      </c>
      <c r="E1505" s="148" t="s">
        <v>201</v>
      </c>
      <c r="F1505" s="148">
        <v>3.4790000000000001</v>
      </c>
      <c r="G1505" s="148">
        <v>1500</v>
      </c>
      <c r="H1505" s="148">
        <v>0.52200000000000002</v>
      </c>
      <c r="I1505" s="148" t="s">
        <v>192</v>
      </c>
      <c r="J1505" s="148" t="s">
        <v>75</v>
      </c>
    </row>
    <row r="1506" spans="1:10" x14ac:dyDescent="0.35">
      <c r="A1506" s="148">
        <v>2.9016666666666602</v>
      </c>
      <c r="B1506" s="148">
        <v>37</v>
      </c>
      <c r="C1506" s="148" t="s">
        <v>123</v>
      </c>
      <c r="D1506" s="148">
        <v>808</v>
      </c>
      <c r="E1506" s="148" t="s">
        <v>201</v>
      </c>
      <c r="F1506" s="148">
        <v>3.4790000000000001</v>
      </c>
      <c r="G1506" s="148">
        <v>1500</v>
      </c>
      <c r="H1506" s="148">
        <v>0.52200000000000002</v>
      </c>
      <c r="I1506" s="148" t="s">
        <v>192</v>
      </c>
      <c r="J1506" s="148" t="s">
        <v>75</v>
      </c>
    </row>
    <row r="1507" spans="1:10" x14ac:dyDescent="0.35">
      <c r="A1507" s="148">
        <v>2.95166666666666</v>
      </c>
      <c r="B1507" s="148">
        <v>37</v>
      </c>
      <c r="C1507" s="148" t="s">
        <v>123</v>
      </c>
      <c r="D1507" s="148">
        <v>836</v>
      </c>
      <c r="E1507" s="148" t="s">
        <v>201</v>
      </c>
      <c r="F1507" s="148">
        <v>3.4790000000000001</v>
      </c>
      <c r="G1507" s="148">
        <v>1500</v>
      </c>
      <c r="H1507" s="148">
        <v>0.52200000000000002</v>
      </c>
      <c r="I1507" s="148" t="s">
        <v>192</v>
      </c>
      <c r="J1507" s="148" t="s">
        <v>75</v>
      </c>
    </row>
    <row r="1508" spans="1:10" x14ac:dyDescent="0.35">
      <c r="A1508" s="148">
        <v>3.0016666666666598</v>
      </c>
      <c r="B1508" s="148">
        <v>37</v>
      </c>
      <c r="C1508" s="148" t="s">
        <v>123</v>
      </c>
      <c r="D1508" s="148">
        <v>1005</v>
      </c>
      <c r="E1508" s="148" t="s">
        <v>201</v>
      </c>
      <c r="F1508" s="148">
        <v>3.4790000000000001</v>
      </c>
      <c r="G1508" s="148">
        <v>1500</v>
      </c>
      <c r="H1508" s="148">
        <v>0.52200000000000002</v>
      </c>
      <c r="I1508" s="148" t="s">
        <v>192</v>
      </c>
      <c r="J1508" s="148" t="s">
        <v>75</v>
      </c>
    </row>
    <row r="1509" spans="1:10" x14ac:dyDescent="0.35">
      <c r="A1509" s="148">
        <v>3.0516666666666601</v>
      </c>
      <c r="B1509" s="148">
        <v>37</v>
      </c>
      <c r="C1509" s="148" t="s">
        <v>123</v>
      </c>
      <c r="D1509" s="148">
        <v>760</v>
      </c>
      <c r="E1509" s="148" t="s">
        <v>201</v>
      </c>
      <c r="F1509" s="148">
        <v>3.4790000000000001</v>
      </c>
      <c r="G1509" s="148">
        <v>1500</v>
      </c>
      <c r="H1509" s="148">
        <v>0.52200000000000002</v>
      </c>
      <c r="I1509" s="148" t="s">
        <v>192</v>
      </c>
      <c r="J1509" s="148" t="s">
        <v>75</v>
      </c>
    </row>
    <row r="1510" spans="1:10" x14ac:dyDescent="0.35">
      <c r="A1510" s="148">
        <v>3.1016666666666599</v>
      </c>
      <c r="B1510" s="148">
        <v>37</v>
      </c>
      <c r="C1510" s="148" t="s">
        <v>123</v>
      </c>
      <c r="D1510" s="148">
        <v>865</v>
      </c>
      <c r="E1510" s="148" t="s">
        <v>201</v>
      </c>
      <c r="F1510" s="148">
        <v>3.4790000000000001</v>
      </c>
      <c r="G1510" s="148">
        <v>1500</v>
      </c>
      <c r="H1510" s="148">
        <v>0.52200000000000002</v>
      </c>
      <c r="I1510" s="148" t="s">
        <v>192</v>
      </c>
      <c r="J1510" s="148" t="s">
        <v>75</v>
      </c>
    </row>
    <row r="1511" spans="1:10" x14ac:dyDescent="0.35">
      <c r="A1511" s="148">
        <v>3.1516666666666602</v>
      </c>
      <c r="B1511" s="148">
        <v>37</v>
      </c>
      <c r="C1511" s="148" t="s">
        <v>123</v>
      </c>
      <c r="D1511" s="148">
        <v>937</v>
      </c>
      <c r="E1511" s="148" t="s">
        <v>201</v>
      </c>
      <c r="F1511" s="148">
        <v>3.4790000000000001</v>
      </c>
      <c r="G1511" s="148">
        <v>1500</v>
      </c>
      <c r="H1511" s="148">
        <v>0.52200000000000002</v>
      </c>
      <c r="I1511" s="148" t="s">
        <v>192</v>
      </c>
      <c r="J1511" s="148" t="s">
        <v>75</v>
      </c>
    </row>
    <row r="1512" spans="1:10" x14ac:dyDescent="0.35">
      <c r="A1512" s="148">
        <v>3.20166666666666</v>
      </c>
      <c r="B1512" s="148">
        <v>37</v>
      </c>
      <c r="C1512" s="148" t="s">
        <v>123</v>
      </c>
      <c r="D1512" s="148">
        <v>874</v>
      </c>
      <c r="E1512" s="148" t="s">
        <v>201</v>
      </c>
      <c r="F1512" s="148">
        <v>3.4790000000000001</v>
      </c>
      <c r="G1512" s="148">
        <v>1500</v>
      </c>
      <c r="H1512" s="148">
        <v>0.52200000000000002</v>
      </c>
      <c r="I1512" s="148" t="s">
        <v>192</v>
      </c>
      <c r="J1512" s="148" t="s">
        <v>75</v>
      </c>
    </row>
    <row r="1513" spans="1:10" x14ac:dyDescent="0.35">
      <c r="A1513" s="148">
        <v>3.2516666666666598</v>
      </c>
      <c r="B1513" s="148">
        <v>37</v>
      </c>
      <c r="C1513" s="148" t="s">
        <v>123</v>
      </c>
      <c r="D1513" s="148">
        <v>578</v>
      </c>
      <c r="E1513" s="148" t="s">
        <v>201</v>
      </c>
      <c r="F1513" s="148">
        <v>3.4790000000000001</v>
      </c>
      <c r="G1513" s="148">
        <v>1500</v>
      </c>
      <c r="H1513" s="148">
        <v>0.52200000000000002</v>
      </c>
      <c r="I1513" s="148" t="s">
        <v>192</v>
      </c>
      <c r="J1513" s="148" t="s">
        <v>75</v>
      </c>
    </row>
    <row r="1514" spans="1:10" x14ac:dyDescent="0.35">
      <c r="A1514" s="148">
        <v>3.3016666666666601</v>
      </c>
      <c r="B1514" s="148">
        <v>37</v>
      </c>
      <c r="C1514" s="148" t="s">
        <v>123</v>
      </c>
      <c r="D1514" s="148">
        <v>951</v>
      </c>
      <c r="E1514" s="148" t="s">
        <v>201</v>
      </c>
      <c r="F1514" s="148">
        <v>3.4790000000000001</v>
      </c>
      <c r="G1514" s="148">
        <v>1500</v>
      </c>
      <c r="H1514" s="148">
        <v>0.52200000000000002</v>
      </c>
      <c r="I1514" s="148" t="s">
        <v>192</v>
      </c>
      <c r="J1514" s="148" t="s">
        <v>75</v>
      </c>
    </row>
    <row r="1515" spans="1:10" x14ac:dyDescent="0.35">
      <c r="A1515" s="148">
        <v>3.3516666666666599</v>
      </c>
      <c r="B1515" s="148">
        <v>37</v>
      </c>
      <c r="C1515" s="148" t="s">
        <v>123</v>
      </c>
      <c r="D1515" s="148">
        <v>972</v>
      </c>
      <c r="E1515" s="148" t="s">
        <v>201</v>
      </c>
      <c r="F1515" s="148">
        <v>3.4790000000000001</v>
      </c>
      <c r="G1515" s="148">
        <v>1500</v>
      </c>
      <c r="H1515" s="148">
        <v>0.52200000000000002</v>
      </c>
      <c r="I1515" s="148" t="s">
        <v>192</v>
      </c>
      <c r="J1515" s="148" t="s">
        <v>75</v>
      </c>
    </row>
    <row r="1516" spans="1:10" x14ac:dyDescent="0.35">
      <c r="A1516" s="148">
        <v>3.4016666666666602</v>
      </c>
      <c r="B1516" s="148">
        <v>37</v>
      </c>
      <c r="C1516" s="148" t="s">
        <v>123</v>
      </c>
      <c r="D1516" s="148">
        <v>698</v>
      </c>
      <c r="E1516" s="148" t="s">
        <v>201</v>
      </c>
      <c r="F1516" s="148">
        <v>3.4790000000000001</v>
      </c>
      <c r="G1516" s="148">
        <v>1500</v>
      </c>
      <c r="H1516" s="148">
        <v>0.52200000000000002</v>
      </c>
      <c r="I1516" s="148" t="s">
        <v>192</v>
      </c>
      <c r="J1516" s="148" t="s">
        <v>75</v>
      </c>
    </row>
    <row r="1517" spans="1:10" x14ac:dyDescent="0.35">
      <c r="A1517" s="148">
        <v>3.45166666666666</v>
      </c>
      <c r="B1517" s="148">
        <v>37</v>
      </c>
      <c r="C1517" s="148" t="s">
        <v>123</v>
      </c>
      <c r="D1517" s="148">
        <v>704</v>
      </c>
      <c r="E1517" s="148" t="s">
        <v>201</v>
      </c>
      <c r="F1517" s="148">
        <v>3.4790000000000001</v>
      </c>
      <c r="G1517" s="148">
        <v>1500</v>
      </c>
      <c r="H1517" s="148">
        <v>0.52200000000000002</v>
      </c>
      <c r="I1517" s="148" t="s">
        <v>192</v>
      </c>
      <c r="J1517" s="148" t="s">
        <v>75</v>
      </c>
    </row>
    <row r="1518" spans="1:10" x14ac:dyDescent="0.35">
      <c r="A1518" s="148">
        <v>3.5016666666666598</v>
      </c>
      <c r="B1518" s="148">
        <v>37</v>
      </c>
      <c r="C1518" s="148" t="s">
        <v>123</v>
      </c>
      <c r="D1518" s="148">
        <v>796</v>
      </c>
      <c r="E1518" s="148" t="s">
        <v>201</v>
      </c>
      <c r="F1518" s="148">
        <v>3.4790000000000001</v>
      </c>
      <c r="G1518" s="148">
        <v>1500</v>
      </c>
      <c r="H1518" s="148">
        <v>0.52200000000000002</v>
      </c>
      <c r="I1518" s="148" t="s">
        <v>192</v>
      </c>
      <c r="J1518" s="148" t="s">
        <v>75</v>
      </c>
    </row>
    <row r="1519" spans="1:10" x14ac:dyDescent="0.35">
      <c r="A1519" s="148">
        <v>3.5516666666666601</v>
      </c>
      <c r="B1519" s="148">
        <v>37</v>
      </c>
      <c r="C1519" s="148" t="s">
        <v>123</v>
      </c>
      <c r="D1519" s="148">
        <v>1034</v>
      </c>
      <c r="E1519" s="148" t="s">
        <v>201</v>
      </c>
      <c r="F1519" s="148">
        <v>3.4790000000000001</v>
      </c>
      <c r="G1519" s="148">
        <v>1500</v>
      </c>
      <c r="H1519" s="148">
        <v>0.52200000000000002</v>
      </c>
      <c r="I1519" s="148" t="s">
        <v>192</v>
      </c>
      <c r="J1519" s="148" t="s">
        <v>75</v>
      </c>
    </row>
    <row r="1520" spans="1:10" x14ac:dyDescent="0.35">
      <c r="A1520" s="148">
        <v>3.6016666666666599</v>
      </c>
      <c r="B1520" s="148">
        <v>37</v>
      </c>
      <c r="C1520" s="148" t="s">
        <v>123</v>
      </c>
      <c r="D1520" s="148">
        <v>790</v>
      </c>
      <c r="E1520" s="148" t="s">
        <v>201</v>
      </c>
      <c r="F1520" s="148">
        <v>3.4790000000000001</v>
      </c>
      <c r="G1520" s="148">
        <v>1500</v>
      </c>
      <c r="H1520" s="148">
        <v>0.52200000000000002</v>
      </c>
      <c r="I1520" s="148" t="s">
        <v>192</v>
      </c>
      <c r="J1520" s="148" t="s">
        <v>75</v>
      </c>
    </row>
    <row r="1521" spans="1:10" x14ac:dyDescent="0.35">
      <c r="A1521" s="148">
        <v>3.6516666666666602</v>
      </c>
      <c r="B1521" s="148">
        <v>37.1</v>
      </c>
      <c r="C1521" s="148" t="s">
        <v>123</v>
      </c>
      <c r="D1521" s="148">
        <v>946</v>
      </c>
      <c r="E1521" s="148" t="s">
        <v>201</v>
      </c>
      <c r="F1521" s="148">
        <v>3.4790000000000001</v>
      </c>
      <c r="G1521" s="148">
        <v>1500</v>
      </c>
      <c r="H1521" s="148">
        <v>0.52200000000000002</v>
      </c>
      <c r="I1521" s="148" t="s">
        <v>192</v>
      </c>
      <c r="J1521" s="148" t="s">
        <v>75</v>
      </c>
    </row>
    <row r="1522" spans="1:10" x14ac:dyDescent="0.35">
      <c r="A1522" s="148">
        <v>3.70166666666666</v>
      </c>
      <c r="B1522" s="148">
        <v>37</v>
      </c>
      <c r="C1522" s="148" t="s">
        <v>123</v>
      </c>
      <c r="D1522" s="148">
        <v>956</v>
      </c>
      <c r="E1522" s="148" t="s">
        <v>201</v>
      </c>
      <c r="F1522" s="148">
        <v>3.4790000000000001</v>
      </c>
      <c r="G1522" s="148">
        <v>1500</v>
      </c>
      <c r="H1522" s="148">
        <v>0.52200000000000002</v>
      </c>
      <c r="I1522" s="148" t="s">
        <v>192</v>
      </c>
      <c r="J1522" s="148" t="s">
        <v>75</v>
      </c>
    </row>
    <row r="1523" spans="1:10" x14ac:dyDescent="0.35">
      <c r="A1523" s="148">
        <v>3.7516666666666598</v>
      </c>
      <c r="B1523" s="148">
        <v>37</v>
      </c>
      <c r="C1523" s="148" t="s">
        <v>123</v>
      </c>
      <c r="D1523" s="148">
        <v>732</v>
      </c>
      <c r="E1523" s="148" t="s">
        <v>201</v>
      </c>
      <c r="F1523" s="148">
        <v>3.4790000000000001</v>
      </c>
      <c r="G1523" s="148">
        <v>1500</v>
      </c>
      <c r="H1523" s="148">
        <v>0.52200000000000002</v>
      </c>
      <c r="I1523" s="148" t="s">
        <v>192</v>
      </c>
      <c r="J1523" s="148" t="s">
        <v>75</v>
      </c>
    </row>
    <row r="1524" spans="1:10" x14ac:dyDescent="0.35">
      <c r="A1524" s="148">
        <v>3.8016666666666601</v>
      </c>
      <c r="B1524" s="148">
        <v>37</v>
      </c>
      <c r="C1524" s="148" t="s">
        <v>123</v>
      </c>
      <c r="D1524" s="148">
        <v>1067</v>
      </c>
      <c r="E1524" s="148" t="s">
        <v>201</v>
      </c>
      <c r="F1524" s="148">
        <v>3.4790000000000001</v>
      </c>
      <c r="G1524" s="148">
        <v>1500</v>
      </c>
      <c r="H1524" s="148">
        <v>0.52200000000000002</v>
      </c>
      <c r="I1524" s="148" t="s">
        <v>192</v>
      </c>
      <c r="J1524" s="148" t="s">
        <v>75</v>
      </c>
    </row>
    <row r="1525" spans="1:10" x14ac:dyDescent="0.35">
      <c r="A1525" s="148">
        <v>3.8516666666666599</v>
      </c>
      <c r="B1525" s="148">
        <v>37</v>
      </c>
      <c r="C1525" s="148" t="s">
        <v>123</v>
      </c>
      <c r="D1525" s="148">
        <v>1043</v>
      </c>
      <c r="E1525" s="148" t="s">
        <v>201</v>
      </c>
      <c r="F1525" s="148">
        <v>3.4790000000000001</v>
      </c>
      <c r="G1525" s="148">
        <v>1500</v>
      </c>
      <c r="H1525" s="148">
        <v>0.52200000000000002</v>
      </c>
      <c r="I1525" s="148" t="s">
        <v>192</v>
      </c>
      <c r="J1525" s="148" t="s">
        <v>75</v>
      </c>
    </row>
    <row r="1526" spans="1:10" x14ac:dyDescent="0.35">
      <c r="A1526" s="148">
        <v>3.9016666666666602</v>
      </c>
      <c r="B1526" s="148">
        <v>37</v>
      </c>
      <c r="C1526" s="148" t="s">
        <v>123</v>
      </c>
      <c r="D1526" s="148">
        <v>936</v>
      </c>
      <c r="E1526" s="148" t="s">
        <v>201</v>
      </c>
      <c r="F1526" s="148">
        <v>3.4790000000000001</v>
      </c>
      <c r="G1526" s="148">
        <v>1500</v>
      </c>
      <c r="H1526" s="148">
        <v>0.52200000000000002</v>
      </c>
      <c r="I1526" s="148" t="s">
        <v>192</v>
      </c>
      <c r="J1526" s="148" t="s">
        <v>75</v>
      </c>
    </row>
    <row r="1527" spans="1:10" x14ac:dyDescent="0.35">
      <c r="A1527" s="148">
        <v>3.95166666666666</v>
      </c>
      <c r="B1527" s="148">
        <v>37</v>
      </c>
      <c r="C1527" s="148" t="s">
        <v>123</v>
      </c>
      <c r="D1527" s="148">
        <v>919</v>
      </c>
      <c r="E1527" s="148" t="s">
        <v>201</v>
      </c>
      <c r="F1527" s="148">
        <v>3.4790000000000001</v>
      </c>
      <c r="G1527" s="148">
        <v>1500</v>
      </c>
      <c r="H1527" s="148">
        <v>0.52200000000000002</v>
      </c>
      <c r="I1527" s="148" t="s">
        <v>192</v>
      </c>
      <c r="J1527" s="148" t="s">
        <v>75</v>
      </c>
    </row>
    <row r="1528" spans="1:10" x14ac:dyDescent="0.35">
      <c r="A1528" s="148">
        <v>4.0016666666666598</v>
      </c>
      <c r="B1528" s="148">
        <v>37</v>
      </c>
      <c r="C1528" s="148" t="s">
        <v>123</v>
      </c>
      <c r="D1528" s="148">
        <v>938</v>
      </c>
      <c r="E1528" s="148" t="s">
        <v>201</v>
      </c>
      <c r="F1528" s="148">
        <v>3.4790000000000001</v>
      </c>
      <c r="G1528" s="148">
        <v>1500</v>
      </c>
      <c r="H1528" s="148">
        <v>0.52200000000000002</v>
      </c>
      <c r="I1528" s="148" t="s">
        <v>192</v>
      </c>
      <c r="J1528" s="148" t="s">
        <v>75</v>
      </c>
    </row>
    <row r="1529" spans="1:10" x14ac:dyDescent="0.35">
      <c r="A1529" s="148">
        <v>4.0516666666666596</v>
      </c>
      <c r="B1529" s="148">
        <v>37</v>
      </c>
      <c r="C1529" s="148" t="s">
        <v>123</v>
      </c>
      <c r="D1529" s="148">
        <v>1157</v>
      </c>
      <c r="E1529" s="148" t="s">
        <v>201</v>
      </c>
      <c r="F1529" s="148">
        <v>3.4790000000000001</v>
      </c>
      <c r="G1529" s="148">
        <v>1500</v>
      </c>
      <c r="H1529" s="148">
        <v>0.52200000000000002</v>
      </c>
      <c r="I1529" s="148" t="s">
        <v>192</v>
      </c>
      <c r="J1529" s="148" t="s">
        <v>75</v>
      </c>
    </row>
    <row r="1530" spans="1:10" x14ac:dyDescent="0.35">
      <c r="A1530" s="148">
        <v>4.1016666666666604</v>
      </c>
      <c r="B1530" s="148">
        <v>37</v>
      </c>
      <c r="C1530" s="148" t="s">
        <v>123</v>
      </c>
      <c r="D1530" s="148">
        <v>1000</v>
      </c>
      <c r="E1530" s="148" t="s">
        <v>201</v>
      </c>
      <c r="F1530" s="148">
        <v>3.4790000000000001</v>
      </c>
      <c r="G1530" s="148">
        <v>1500</v>
      </c>
      <c r="H1530" s="148">
        <v>0.52200000000000002</v>
      </c>
      <c r="I1530" s="148" t="s">
        <v>192</v>
      </c>
      <c r="J1530" s="148" t="s">
        <v>75</v>
      </c>
    </row>
    <row r="1531" spans="1:10" x14ac:dyDescent="0.35">
      <c r="A1531" s="148">
        <v>4.1516666666666602</v>
      </c>
      <c r="B1531" s="148">
        <v>37</v>
      </c>
      <c r="C1531" s="148" t="s">
        <v>123</v>
      </c>
      <c r="D1531" s="148">
        <v>821</v>
      </c>
      <c r="E1531" s="148" t="s">
        <v>201</v>
      </c>
      <c r="F1531" s="148">
        <v>3.4790000000000001</v>
      </c>
      <c r="G1531" s="148">
        <v>1500</v>
      </c>
      <c r="H1531" s="148">
        <v>0.52200000000000002</v>
      </c>
      <c r="I1531" s="148" t="s">
        <v>192</v>
      </c>
      <c r="J1531" s="148" t="s">
        <v>75</v>
      </c>
    </row>
    <row r="1532" spans="1:10" x14ac:dyDescent="0.35">
      <c r="A1532" s="148">
        <v>4.20166666666666</v>
      </c>
      <c r="B1532" s="148">
        <v>37</v>
      </c>
      <c r="C1532" s="148" t="s">
        <v>123</v>
      </c>
      <c r="D1532" s="148">
        <v>1283</v>
      </c>
      <c r="E1532" s="148" t="s">
        <v>201</v>
      </c>
      <c r="F1532" s="148">
        <v>3.4790000000000001</v>
      </c>
      <c r="G1532" s="148">
        <v>1500</v>
      </c>
      <c r="H1532" s="148">
        <v>0.52200000000000002</v>
      </c>
      <c r="I1532" s="148" t="s">
        <v>192</v>
      </c>
      <c r="J1532" s="148" t="s">
        <v>75</v>
      </c>
    </row>
    <row r="1533" spans="1:10" x14ac:dyDescent="0.35">
      <c r="A1533" s="148">
        <v>4.2516666666666598</v>
      </c>
      <c r="B1533" s="148">
        <v>37</v>
      </c>
      <c r="C1533" s="148" t="s">
        <v>123</v>
      </c>
      <c r="D1533" s="148">
        <v>1037</v>
      </c>
      <c r="E1533" s="148" t="s">
        <v>201</v>
      </c>
      <c r="F1533" s="148">
        <v>3.4790000000000001</v>
      </c>
      <c r="G1533" s="148">
        <v>1500</v>
      </c>
      <c r="H1533" s="148">
        <v>0.52200000000000002</v>
      </c>
      <c r="I1533" s="148" t="s">
        <v>192</v>
      </c>
      <c r="J1533" s="148" t="s">
        <v>75</v>
      </c>
    </row>
    <row r="1534" spans="1:10" x14ac:dyDescent="0.35">
      <c r="A1534" s="148">
        <v>4.3016666666666596</v>
      </c>
      <c r="B1534" s="148">
        <v>37</v>
      </c>
      <c r="C1534" s="148" t="s">
        <v>123</v>
      </c>
      <c r="D1534" s="148">
        <v>1224</v>
      </c>
      <c r="E1534" s="148" t="s">
        <v>201</v>
      </c>
      <c r="F1534" s="148">
        <v>3.4790000000000001</v>
      </c>
      <c r="G1534" s="148">
        <v>1500</v>
      </c>
      <c r="H1534" s="148">
        <v>0.52200000000000002</v>
      </c>
      <c r="I1534" s="148" t="s">
        <v>192</v>
      </c>
      <c r="J1534" s="148" t="s">
        <v>75</v>
      </c>
    </row>
    <row r="1535" spans="1:10" x14ac:dyDescent="0.35">
      <c r="A1535" s="148">
        <v>4.3516666666666604</v>
      </c>
      <c r="B1535" s="148">
        <v>37</v>
      </c>
      <c r="C1535" s="148" t="s">
        <v>123</v>
      </c>
      <c r="D1535" s="148">
        <v>1221</v>
      </c>
      <c r="E1535" s="148" t="s">
        <v>201</v>
      </c>
      <c r="F1535" s="148">
        <v>3.4790000000000001</v>
      </c>
      <c r="G1535" s="148">
        <v>1500</v>
      </c>
      <c r="H1535" s="148">
        <v>0.52200000000000002</v>
      </c>
      <c r="I1535" s="148" t="s">
        <v>192</v>
      </c>
      <c r="J1535" s="148" t="s">
        <v>75</v>
      </c>
    </row>
    <row r="1536" spans="1:10" x14ac:dyDescent="0.35">
      <c r="A1536" s="148">
        <v>4.4016666666666602</v>
      </c>
      <c r="B1536" s="148">
        <v>37</v>
      </c>
      <c r="C1536" s="148" t="s">
        <v>123</v>
      </c>
      <c r="D1536" s="148">
        <v>1254</v>
      </c>
      <c r="E1536" s="148" t="s">
        <v>201</v>
      </c>
      <c r="F1536" s="148">
        <v>3.4790000000000001</v>
      </c>
      <c r="G1536" s="148">
        <v>1500</v>
      </c>
      <c r="H1536" s="148">
        <v>0.52200000000000002</v>
      </c>
      <c r="I1536" s="148" t="s">
        <v>192</v>
      </c>
      <c r="J1536" s="148" t="s">
        <v>75</v>
      </c>
    </row>
    <row r="1537" spans="1:10" x14ac:dyDescent="0.35">
      <c r="A1537" s="148">
        <v>4.45166666666666</v>
      </c>
      <c r="B1537" s="148">
        <v>37</v>
      </c>
      <c r="C1537" s="148" t="s">
        <v>123</v>
      </c>
      <c r="D1537" s="148">
        <v>1393</v>
      </c>
      <c r="E1537" s="148" t="s">
        <v>201</v>
      </c>
      <c r="F1537" s="148">
        <v>3.4790000000000001</v>
      </c>
      <c r="G1537" s="148">
        <v>1500</v>
      </c>
      <c r="H1537" s="148">
        <v>0.52200000000000002</v>
      </c>
      <c r="I1537" s="148" t="s">
        <v>192</v>
      </c>
      <c r="J1537" s="148" t="s">
        <v>75</v>
      </c>
    </row>
    <row r="1538" spans="1:10" x14ac:dyDescent="0.35">
      <c r="A1538" s="148">
        <v>4.5016666666666598</v>
      </c>
      <c r="B1538" s="148">
        <v>37</v>
      </c>
      <c r="C1538" s="148" t="s">
        <v>123</v>
      </c>
      <c r="D1538" s="148">
        <v>1271</v>
      </c>
      <c r="E1538" s="148" t="s">
        <v>201</v>
      </c>
      <c r="F1538" s="148">
        <v>3.4790000000000001</v>
      </c>
      <c r="G1538" s="148">
        <v>1500</v>
      </c>
      <c r="H1538" s="148">
        <v>0.52200000000000002</v>
      </c>
      <c r="I1538" s="148" t="s">
        <v>192</v>
      </c>
      <c r="J1538" s="148" t="s">
        <v>75</v>
      </c>
    </row>
    <row r="1539" spans="1:10" x14ac:dyDescent="0.35">
      <c r="A1539" s="148">
        <v>4.5516666666666596</v>
      </c>
      <c r="B1539" s="148">
        <v>37</v>
      </c>
      <c r="C1539" s="148" t="s">
        <v>123</v>
      </c>
      <c r="D1539" s="148">
        <v>1285</v>
      </c>
      <c r="E1539" s="148" t="s">
        <v>201</v>
      </c>
      <c r="F1539" s="148">
        <v>3.4790000000000001</v>
      </c>
      <c r="G1539" s="148">
        <v>1500</v>
      </c>
      <c r="H1539" s="148">
        <v>0.52200000000000002</v>
      </c>
      <c r="I1539" s="148" t="s">
        <v>192</v>
      </c>
      <c r="J1539" s="148" t="s">
        <v>75</v>
      </c>
    </row>
    <row r="1540" spans="1:10" x14ac:dyDescent="0.35">
      <c r="A1540" s="148">
        <v>4.6016666666666604</v>
      </c>
      <c r="B1540" s="148">
        <v>37</v>
      </c>
      <c r="C1540" s="148" t="s">
        <v>123</v>
      </c>
      <c r="D1540" s="148">
        <v>1229</v>
      </c>
      <c r="E1540" s="148" t="s">
        <v>201</v>
      </c>
      <c r="F1540" s="148">
        <v>3.4790000000000001</v>
      </c>
      <c r="G1540" s="148">
        <v>1500</v>
      </c>
      <c r="H1540" s="148">
        <v>0.52200000000000002</v>
      </c>
      <c r="I1540" s="148" t="s">
        <v>192</v>
      </c>
      <c r="J1540" s="148" t="s">
        <v>75</v>
      </c>
    </row>
    <row r="1541" spans="1:10" x14ac:dyDescent="0.35">
      <c r="A1541" s="148">
        <v>4.6516666666666602</v>
      </c>
      <c r="B1541" s="148">
        <v>37</v>
      </c>
      <c r="C1541" s="148" t="s">
        <v>123</v>
      </c>
      <c r="D1541" s="148">
        <v>1471</v>
      </c>
      <c r="E1541" s="148" t="s">
        <v>201</v>
      </c>
      <c r="F1541" s="148">
        <v>3.4790000000000001</v>
      </c>
      <c r="G1541" s="148">
        <v>1500</v>
      </c>
      <c r="H1541" s="148">
        <v>0.52200000000000002</v>
      </c>
      <c r="I1541" s="148" t="s">
        <v>192</v>
      </c>
      <c r="J1541" s="148" t="s">
        <v>75</v>
      </c>
    </row>
    <row r="1542" spans="1:10" x14ac:dyDescent="0.35">
      <c r="A1542" s="148">
        <v>4.70166666666666</v>
      </c>
      <c r="B1542" s="148">
        <v>37</v>
      </c>
      <c r="C1542" s="148" t="s">
        <v>123</v>
      </c>
      <c r="D1542" s="148">
        <v>1065</v>
      </c>
      <c r="E1542" s="148" t="s">
        <v>201</v>
      </c>
      <c r="F1542" s="148">
        <v>3.4790000000000001</v>
      </c>
      <c r="G1542" s="148">
        <v>1500</v>
      </c>
      <c r="H1542" s="148">
        <v>0.52200000000000002</v>
      </c>
      <c r="I1542" s="148" t="s">
        <v>192</v>
      </c>
      <c r="J1542" s="148" t="s">
        <v>75</v>
      </c>
    </row>
    <row r="1543" spans="1:10" x14ac:dyDescent="0.35">
      <c r="A1543" s="148">
        <v>4.7516666666666598</v>
      </c>
      <c r="B1543" s="148">
        <v>37</v>
      </c>
      <c r="C1543" s="148" t="s">
        <v>123</v>
      </c>
      <c r="D1543" s="148">
        <v>1553</v>
      </c>
      <c r="E1543" s="148" t="s">
        <v>201</v>
      </c>
      <c r="F1543" s="148">
        <v>3.4790000000000001</v>
      </c>
      <c r="G1543" s="148">
        <v>1500</v>
      </c>
      <c r="H1543" s="148">
        <v>0.52200000000000002</v>
      </c>
      <c r="I1543" s="148" t="s">
        <v>192</v>
      </c>
      <c r="J1543" s="148" t="s">
        <v>75</v>
      </c>
    </row>
    <row r="1544" spans="1:10" x14ac:dyDescent="0.35">
      <c r="A1544" s="148">
        <v>4.8016666666666596</v>
      </c>
      <c r="B1544" s="148">
        <v>37</v>
      </c>
      <c r="C1544" s="148" t="s">
        <v>123</v>
      </c>
      <c r="D1544" s="148">
        <v>1251</v>
      </c>
      <c r="E1544" s="148" t="s">
        <v>201</v>
      </c>
      <c r="F1544" s="148">
        <v>3.4790000000000001</v>
      </c>
      <c r="G1544" s="148">
        <v>1500</v>
      </c>
      <c r="H1544" s="148">
        <v>0.52200000000000002</v>
      </c>
      <c r="I1544" s="148" t="s">
        <v>192</v>
      </c>
      <c r="J1544" s="148" t="s">
        <v>75</v>
      </c>
    </row>
    <row r="1545" spans="1:10" x14ac:dyDescent="0.35">
      <c r="A1545" s="148">
        <v>4.8516666666666604</v>
      </c>
      <c r="B1545" s="148">
        <v>37</v>
      </c>
      <c r="C1545" s="148" t="s">
        <v>123</v>
      </c>
      <c r="D1545" s="148">
        <v>1510</v>
      </c>
      <c r="E1545" s="148" t="s">
        <v>201</v>
      </c>
      <c r="F1545" s="148">
        <v>3.4790000000000001</v>
      </c>
      <c r="G1545" s="148">
        <v>1500</v>
      </c>
      <c r="H1545" s="148">
        <v>0.52200000000000002</v>
      </c>
      <c r="I1545" s="148" t="s">
        <v>192</v>
      </c>
      <c r="J1545" s="148" t="s">
        <v>75</v>
      </c>
    </row>
    <row r="1546" spans="1:10" x14ac:dyDescent="0.35">
      <c r="A1546" s="148">
        <v>4.9016666666666602</v>
      </c>
      <c r="B1546" s="148">
        <v>37</v>
      </c>
      <c r="C1546" s="148" t="s">
        <v>123</v>
      </c>
      <c r="D1546" s="148">
        <v>1437</v>
      </c>
      <c r="E1546" s="148" t="s">
        <v>201</v>
      </c>
      <c r="F1546" s="148">
        <v>3.4790000000000001</v>
      </c>
      <c r="G1546" s="148">
        <v>1500</v>
      </c>
      <c r="H1546" s="148">
        <v>0.52200000000000002</v>
      </c>
      <c r="I1546" s="148" t="s">
        <v>192</v>
      </c>
      <c r="J1546" s="148" t="s">
        <v>75</v>
      </c>
    </row>
    <row r="1547" spans="1:10" x14ac:dyDescent="0.35">
      <c r="A1547" s="148">
        <v>4.95166666666666</v>
      </c>
      <c r="B1547" s="148">
        <v>37</v>
      </c>
      <c r="C1547" s="148" t="s">
        <v>123</v>
      </c>
      <c r="D1547" s="148">
        <v>1531</v>
      </c>
      <c r="E1547" s="148" t="s">
        <v>201</v>
      </c>
      <c r="F1547" s="148">
        <v>3.4790000000000001</v>
      </c>
      <c r="G1547" s="148">
        <v>1500</v>
      </c>
      <c r="H1547" s="148">
        <v>0.52200000000000002</v>
      </c>
      <c r="I1547" s="148" t="s">
        <v>192</v>
      </c>
      <c r="J1547" s="148" t="s">
        <v>75</v>
      </c>
    </row>
    <row r="1548" spans="1:10" x14ac:dyDescent="0.35">
      <c r="A1548" s="148">
        <v>5.0016666666666598</v>
      </c>
      <c r="B1548" s="148">
        <v>37</v>
      </c>
      <c r="C1548" s="148" t="s">
        <v>123</v>
      </c>
      <c r="D1548" s="148">
        <v>1593</v>
      </c>
      <c r="E1548" s="148" t="s">
        <v>201</v>
      </c>
      <c r="F1548" s="148">
        <v>3.4790000000000001</v>
      </c>
      <c r="G1548" s="148">
        <v>1500</v>
      </c>
      <c r="H1548" s="148">
        <v>0.52200000000000002</v>
      </c>
      <c r="I1548" s="148" t="s">
        <v>192</v>
      </c>
      <c r="J1548" s="148" t="s">
        <v>75</v>
      </c>
    </row>
    <row r="1549" spans="1:10" x14ac:dyDescent="0.35">
      <c r="A1549" s="148">
        <v>5.0516666666666596</v>
      </c>
      <c r="B1549" s="148">
        <v>37</v>
      </c>
      <c r="C1549" s="148" t="s">
        <v>123</v>
      </c>
      <c r="D1549" s="148">
        <v>1982</v>
      </c>
      <c r="E1549" s="148" t="s">
        <v>201</v>
      </c>
      <c r="F1549" s="148">
        <v>3.4790000000000001</v>
      </c>
      <c r="G1549" s="148">
        <v>1500</v>
      </c>
      <c r="H1549" s="148">
        <v>0.52200000000000002</v>
      </c>
      <c r="I1549" s="148" t="s">
        <v>192</v>
      </c>
      <c r="J1549" s="148" t="s">
        <v>75</v>
      </c>
    </row>
    <row r="1550" spans="1:10" x14ac:dyDescent="0.35">
      <c r="A1550" s="148">
        <v>5.1016666666666604</v>
      </c>
      <c r="B1550" s="148">
        <v>37</v>
      </c>
      <c r="C1550" s="148" t="s">
        <v>123</v>
      </c>
      <c r="D1550" s="148">
        <v>1797</v>
      </c>
      <c r="E1550" s="148" t="s">
        <v>201</v>
      </c>
      <c r="F1550" s="148">
        <v>3.4790000000000001</v>
      </c>
      <c r="G1550" s="148">
        <v>1500</v>
      </c>
      <c r="H1550" s="148">
        <v>0.52200000000000002</v>
      </c>
      <c r="I1550" s="148" t="s">
        <v>192</v>
      </c>
      <c r="J1550" s="148" t="s">
        <v>75</v>
      </c>
    </row>
    <row r="1551" spans="1:10" x14ac:dyDescent="0.35">
      <c r="A1551" s="148">
        <v>5.1516666666666602</v>
      </c>
      <c r="B1551" s="148">
        <v>37</v>
      </c>
      <c r="C1551" s="148" t="s">
        <v>123</v>
      </c>
      <c r="D1551" s="148">
        <v>1672</v>
      </c>
      <c r="E1551" s="148" t="s">
        <v>201</v>
      </c>
      <c r="F1551" s="148">
        <v>3.4790000000000001</v>
      </c>
      <c r="G1551" s="148">
        <v>1500</v>
      </c>
      <c r="H1551" s="148">
        <v>0.52200000000000002</v>
      </c>
      <c r="I1551" s="148" t="s">
        <v>192</v>
      </c>
      <c r="J1551" s="148" t="s">
        <v>75</v>
      </c>
    </row>
    <row r="1552" spans="1:10" x14ac:dyDescent="0.35">
      <c r="A1552" s="148">
        <v>5.20166666666666</v>
      </c>
      <c r="B1552" s="148">
        <v>37</v>
      </c>
      <c r="C1552" s="148" t="s">
        <v>123</v>
      </c>
      <c r="D1552" s="148">
        <v>2234</v>
      </c>
      <c r="E1552" s="148" t="s">
        <v>201</v>
      </c>
      <c r="F1552" s="148">
        <v>3.4790000000000001</v>
      </c>
      <c r="G1552" s="148">
        <v>1500</v>
      </c>
      <c r="H1552" s="148">
        <v>0.52200000000000002</v>
      </c>
      <c r="I1552" s="148" t="s">
        <v>192</v>
      </c>
      <c r="J1552" s="148" t="s">
        <v>75</v>
      </c>
    </row>
    <row r="1553" spans="1:10" x14ac:dyDescent="0.35">
      <c r="A1553" s="148">
        <v>5.2516666666666598</v>
      </c>
      <c r="B1553" s="148">
        <v>37</v>
      </c>
      <c r="C1553" s="148" t="s">
        <v>123</v>
      </c>
      <c r="D1553" s="148">
        <v>2286</v>
      </c>
      <c r="E1553" s="148" t="s">
        <v>201</v>
      </c>
      <c r="F1553" s="148">
        <v>3.4790000000000001</v>
      </c>
      <c r="G1553" s="148">
        <v>1500</v>
      </c>
      <c r="H1553" s="148">
        <v>0.52200000000000002</v>
      </c>
      <c r="I1553" s="148" t="s">
        <v>192</v>
      </c>
      <c r="J1553" s="148" t="s">
        <v>75</v>
      </c>
    </row>
    <row r="1554" spans="1:10" x14ac:dyDescent="0.35">
      <c r="A1554" s="148">
        <v>5.3016666666666596</v>
      </c>
      <c r="B1554" s="148">
        <v>37</v>
      </c>
      <c r="C1554" s="148" t="s">
        <v>123</v>
      </c>
      <c r="D1554" s="148">
        <v>1867</v>
      </c>
      <c r="E1554" s="148" t="s">
        <v>201</v>
      </c>
      <c r="F1554" s="148">
        <v>3.4790000000000001</v>
      </c>
      <c r="G1554" s="148">
        <v>1500</v>
      </c>
      <c r="H1554" s="148">
        <v>0.52200000000000002</v>
      </c>
      <c r="I1554" s="148" t="s">
        <v>192</v>
      </c>
      <c r="J1554" s="148" t="s">
        <v>75</v>
      </c>
    </row>
    <row r="1555" spans="1:10" x14ac:dyDescent="0.35">
      <c r="A1555" s="148">
        <v>5.3516666666666604</v>
      </c>
      <c r="B1555" s="148">
        <v>37</v>
      </c>
      <c r="C1555" s="148" t="s">
        <v>123</v>
      </c>
      <c r="D1555" s="148">
        <v>1920</v>
      </c>
      <c r="E1555" s="148" t="s">
        <v>201</v>
      </c>
      <c r="F1555" s="148">
        <v>3.4790000000000001</v>
      </c>
      <c r="G1555" s="148">
        <v>1500</v>
      </c>
      <c r="H1555" s="148">
        <v>0.52200000000000002</v>
      </c>
      <c r="I1555" s="148" t="s">
        <v>192</v>
      </c>
      <c r="J1555" s="148" t="s">
        <v>75</v>
      </c>
    </row>
    <row r="1556" spans="1:10" x14ac:dyDescent="0.35">
      <c r="A1556" s="148">
        <v>5.4016666666666602</v>
      </c>
      <c r="B1556" s="148">
        <v>37</v>
      </c>
      <c r="C1556" s="148" t="s">
        <v>123</v>
      </c>
      <c r="D1556" s="148">
        <v>1880</v>
      </c>
      <c r="E1556" s="148" t="s">
        <v>201</v>
      </c>
      <c r="F1556" s="148">
        <v>3.4790000000000001</v>
      </c>
      <c r="G1556" s="148">
        <v>1500</v>
      </c>
      <c r="H1556" s="148">
        <v>0.52200000000000002</v>
      </c>
      <c r="I1556" s="148" t="s">
        <v>192</v>
      </c>
      <c r="J1556" s="148" t="s">
        <v>75</v>
      </c>
    </row>
    <row r="1557" spans="1:10" x14ac:dyDescent="0.35">
      <c r="A1557" s="148">
        <v>5.45166666666666</v>
      </c>
      <c r="B1557" s="148">
        <v>37</v>
      </c>
      <c r="C1557" s="148" t="s">
        <v>123</v>
      </c>
      <c r="D1557" s="148">
        <v>2132</v>
      </c>
      <c r="E1557" s="148" t="s">
        <v>201</v>
      </c>
      <c r="F1557" s="148">
        <v>3.4790000000000001</v>
      </c>
      <c r="G1557" s="148">
        <v>1500</v>
      </c>
      <c r="H1557" s="148">
        <v>0.52200000000000002</v>
      </c>
      <c r="I1557" s="148" t="s">
        <v>192</v>
      </c>
      <c r="J1557" s="148" t="s">
        <v>75</v>
      </c>
    </row>
    <row r="1558" spans="1:10" x14ac:dyDescent="0.35">
      <c r="A1558" s="148">
        <v>5.5016666666666598</v>
      </c>
      <c r="B1558" s="148">
        <v>37</v>
      </c>
      <c r="C1558" s="148" t="s">
        <v>123</v>
      </c>
      <c r="D1558" s="148">
        <v>2077</v>
      </c>
      <c r="E1558" s="148" t="s">
        <v>201</v>
      </c>
      <c r="F1558" s="148">
        <v>3.4790000000000001</v>
      </c>
      <c r="G1558" s="148">
        <v>1500</v>
      </c>
      <c r="H1558" s="148">
        <v>0.52200000000000002</v>
      </c>
      <c r="I1558" s="148" t="s">
        <v>192</v>
      </c>
      <c r="J1558" s="148" t="s">
        <v>75</v>
      </c>
    </row>
    <row r="1559" spans="1:10" x14ac:dyDescent="0.35">
      <c r="A1559" s="148">
        <v>5.5516666666666596</v>
      </c>
      <c r="B1559" s="148">
        <v>37</v>
      </c>
      <c r="C1559" s="148" t="s">
        <v>123</v>
      </c>
      <c r="D1559" s="148">
        <v>2396</v>
      </c>
      <c r="E1559" s="148" t="s">
        <v>201</v>
      </c>
      <c r="F1559" s="148">
        <v>3.4790000000000001</v>
      </c>
      <c r="G1559" s="148">
        <v>1500</v>
      </c>
      <c r="H1559" s="148">
        <v>0.52200000000000002</v>
      </c>
      <c r="I1559" s="148" t="s">
        <v>192</v>
      </c>
      <c r="J1559" s="148" t="s">
        <v>75</v>
      </c>
    </row>
    <row r="1560" spans="1:10" x14ac:dyDescent="0.35">
      <c r="A1560" s="148">
        <v>5.6016666666666604</v>
      </c>
      <c r="B1560" s="148">
        <v>37.1</v>
      </c>
      <c r="C1560" s="148" t="s">
        <v>123</v>
      </c>
      <c r="D1560" s="148">
        <v>2352</v>
      </c>
      <c r="E1560" s="148" t="s">
        <v>201</v>
      </c>
      <c r="F1560" s="148">
        <v>3.4790000000000001</v>
      </c>
      <c r="G1560" s="148">
        <v>1500</v>
      </c>
      <c r="H1560" s="148">
        <v>0.52200000000000002</v>
      </c>
      <c r="I1560" s="148" t="s">
        <v>192</v>
      </c>
      <c r="J1560" s="148" t="s">
        <v>75</v>
      </c>
    </row>
    <row r="1561" spans="1:10" x14ac:dyDescent="0.35">
      <c r="A1561" s="148">
        <v>5.6516666666666602</v>
      </c>
      <c r="B1561" s="148">
        <v>37</v>
      </c>
      <c r="C1561" s="148" t="s">
        <v>123</v>
      </c>
      <c r="D1561" s="148">
        <v>2031</v>
      </c>
      <c r="E1561" s="148" t="s">
        <v>201</v>
      </c>
      <c r="F1561" s="148">
        <v>3.4790000000000001</v>
      </c>
      <c r="G1561" s="148">
        <v>1500</v>
      </c>
      <c r="H1561" s="148">
        <v>0.52200000000000002</v>
      </c>
      <c r="I1561" s="148" t="s">
        <v>192</v>
      </c>
      <c r="J1561" s="148" t="s">
        <v>75</v>
      </c>
    </row>
    <row r="1562" spans="1:10" x14ac:dyDescent="0.35">
      <c r="A1562" s="148">
        <v>5.70166666666666</v>
      </c>
      <c r="B1562" s="148">
        <v>37</v>
      </c>
      <c r="C1562" s="148" t="s">
        <v>123</v>
      </c>
      <c r="D1562" s="148">
        <v>2256</v>
      </c>
      <c r="E1562" s="148" t="s">
        <v>201</v>
      </c>
      <c r="F1562" s="148">
        <v>3.4790000000000001</v>
      </c>
      <c r="G1562" s="148">
        <v>1500</v>
      </c>
      <c r="H1562" s="148">
        <v>0.52200000000000002</v>
      </c>
      <c r="I1562" s="148" t="s">
        <v>192</v>
      </c>
      <c r="J1562" s="148" t="s">
        <v>75</v>
      </c>
    </row>
    <row r="1563" spans="1:10" x14ac:dyDescent="0.35">
      <c r="A1563" s="148">
        <v>5.7516666666666598</v>
      </c>
      <c r="B1563" s="148">
        <v>37.1</v>
      </c>
      <c r="C1563" s="148" t="s">
        <v>123</v>
      </c>
      <c r="D1563" s="148">
        <v>2398</v>
      </c>
      <c r="E1563" s="148" t="s">
        <v>201</v>
      </c>
      <c r="F1563" s="148">
        <v>3.4790000000000001</v>
      </c>
      <c r="G1563" s="148">
        <v>1500</v>
      </c>
      <c r="H1563" s="148">
        <v>0.52200000000000002</v>
      </c>
      <c r="I1563" s="148" t="s">
        <v>192</v>
      </c>
      <c r="J1563" s="148" t="s">
        <v>75</v>
      </c>
    </row>
    <row r="1564" spans="1:10" x14ac:dyDescent="0.35">
      <c r="A1564" s="148">
        <v>5.8016666666666596</v>
      </c>
      <c r="B1564" s="148">
        <v>37</v>
      </c>
      <c r="C1564" s="148" t="s">
        <v>123</v>
      </c>
      <c r="D1564" s="148">
        <v>2288</v>
      </c>
      <c r="E1564" s="148" t="s">
        <v>201</v>
      </c>
      <c r="F1564" s="148">
        <v>3.4790000000000001</v>
      </c>
      <c r="G1564" s="148">
        <v>1500</v>
      </c>
      <c r="H1564" s="148">
        <v>0.52200000000000002</v>
      </c>
      <c r="I1564" s="148" t="s">
        <v>192</v>
      </c>
      <c r="J1564" s="148" t="s">
        <v>75</v>
      </c>
    </row>
    <row r="1565" spans="1:10" x14ac:dyDescent="0.35">
      <c r="A1565" s="148">
        <v>5.8516666666666604</v>
      </c>
      <c r="B1565" s="148">
        <v>37</v>
      </c>
      <c r="C1565" s="148" t="s">
        <v>123</v>
      </c>
      <c r="D1565" s="148">
        <v>2397</v>
      </c>
      <c r="E1565" s="148" t="s">
        <v>201</v>
      </c>
      <c r="F1565" s="148">
        <v>3.4790000000000001</v>
      </c>
      <c r="G1565" s="148">
        <v>1500</v>
      </c>
      <c r="H1565" s="148">
        <v>0.52200000000000002</v>
      </c>
      <c r="I1565" s="148" t="s">
        <v>192</v>
      </c>
      <c r="J1565" s="148" t="s">
        <v>75</v>
      </c>
    </row>
    <row r="1566" spans="1:10" x14ac:dyDescent="0.35">
      <c r="A1566" s="148">
        <v>5.9016666666666602</v>
      </c>
      <c r="B1566" s="148">
        <v>37</v>
      </c>
      <c r="C1566" s="148" t="s">
        <v>123</v>
      </c>
      <c r="D1566" s="148">
        <v>2473</v>
      </c>
      <c r="E1566" s="148" t="s">
        <v>201</v>
      </c>
      <c r="F1566" s="148">
        <v>3.4790000000000001</v>
      </c>
      <c r="G1566" s="148">
        <v>1500</v>
      </c>
      <c r="H1566" s="148">
        <v>0.52200000000000002</v>
      </c>
      <c r="I1566" s="148" t="s">
        <v>192</v>
      </c>
      <c r="J1566" s="148" t="s">
        <v>75</v>
      </c>
    </row>
    <row r="1567" spans="1:10" x14ac:dyDescent="0.35">
      <c r="A1567" s="148">
        <v>5.95166666666666</v>
      </c>
      <c r="B1567" s="148">
        <v>37</v>
      </c>
      <c r="C1567" s="148" t="s">
        <v>123</v>
      </c>
      <c r="D1567" s="148">
        <v>2424</v>
      </c>
      <c r="E1567" s="148" t="s">
        <v>201</v>
      </c>
      <c r="F1567" s="148">
        <v>3.4790000000000001</v>
      </c>
      <c r="G1567" s="148">
        <v>1500</v>
      </c>
      <c r="H1567" s="148">
        <v>0.52200000000000002</v>
      </c>
      <c r="I1567" s="148" t="s">
        <v>192</v>
      </c>
      <c r="J1567" s="148" t="s">
        <v>75</v>
      </c>
    </row>
    <row r="1568" spans="1:10" x14ac:dyDescent="0.35">
      <c r="A1568" s="148">
        <v>6.0016666666666598</v>
      </c>
      <c r="B1568" s="148">
        <v>37</v>
      </c>
      <c r="C1568" s="148" t="s">
        <v>123</v>
      </c>
      <c r="D1568" s="148">
        <v>2530</v>
      </c>
      <c r="E1568" s="148" t="s">
        <v>201</v>
      </c>
      <c r="F1568" s="148">
        <v>3.4790000000000001</v>
      </c>
      <c r="G1568" s="148">
        <v>1500</v>
      </c>
      <c r="H1568" s="148">
        <v>0.52200000000000002</v>
      </c>
      <c r="I1568" s="148" t="s">
        <v>192</v>
      </c>
      <c r="J1568" s="148" t="s">
        <v>75</v>
      </c>
    </row>
    <row r="1569" spans="1:10" x14ac:dyDescent="0.35">
      <c r="A1569" s="148">
        <v>6.0516666666666596</v>
      </c>
      <c r="B1569" s="148">
        <v>37</v>
      </c>
      <c r="C1569" s="148" t="s">
        <v>123</v>
      </c>
      <c r="D1569" s="148">
        <v>2337</v>
      </c>
      <c r="E1569" s="148" t="s">
        <v>201</v>
      </c>
      <c r="F1569" s="148">
        <v>3.4790000000000001</v>
      </c>
      <c r="G1569" s="148">
        <v>1500</v>
      </c>
      <c r="H1569" s="148">
        <v>0.52200000000000002</v>
      </c>
      <c r="I1569" s="148" t="s">
        <v>192</v>
      </c>
      <c r="J1569" s="148" t="s">
        <v>75</v>
      </c>
    </row>
    <row r="1570" spans="1:10" x14ac:dyDescent="0.35">
      <c r="A1570" s="148">
        <v>6.1016666666666604</v>
      </c>
      <c r="B1570" s="148">
        <v>37</v>
      </c>
      <c r="C1570" s="148" t="s">
        <v>123</v>
      </c>
      <c r="D1570" s="148">
        <v>2174</v>
      </c>
      <c r="E1570" s="148" t="s">
        <v>201</v>
      </c>
      <c r="F1570" s="148">
        <v>3.4790000000000001</v>
      </c>
      <c r="G1570" s="148">
        <v>1500</v>
      </c>
      <c r="H1570" s="148">
        <v>0.52200000000000002</v>
      </c>
      <c r="I1570" s="148" t="s">
        <v>192</v>
      </c>
      <c r="J1570" s="148" t="s">
        <v>75</v>
      </c>
    </row>
    <row r="1571" spans="1:10" x14ac:dyDescent="0.35">
      <c r="A1571" s="148">
        <v>6.1516666666666602</v>
      </c>
      <c r="B1571" s="148">
        <v>37</v>
      </c>
      <c r="C1571" s="148" t="s">
        <v>123</v>
      </c>
      <c r="D1571" s="148">
        <v>2248</v>
      </c>
      <c r="E1571" s="148" t="s">
        <v>201</v>
      </c>
      <c r="F1571" s="148">
        <v>3.4790000000000001</v>
      </c>
      <c r="G1571" s="148">
        <v>1500</v>
      </c>
      <c r="H1571" s="148">
        <v>0.52200000000000002</v>
      </c>
      <c r="I1571" s="148" t="s">
        <v>192</v>
      </c>
      <c r="J1571" s="148" t="s">
        <v>75</v>
      </c>
    </row>
    <row r="1572" spans="1:10" x14ac:dyDescent="0.35">
      <c r="A1572" s="148">
        <v>6.20166666666666</v>
      </c>
      <c r="B1572" s="148">
        <v>37</v>
      </c>
      <c r="C1572" s="148" t="s">
        <v>123</v>
      </c>
      <c r="D1572" s="148">
        <v>2616</v>
      </c>
      <c r="E1572" s="148" t="s">
        <v>201</v>
      </c>
      <c r="F1572" s="148">
        <v>3.4790000000000001</v>
      </c>
      <c r="G1572" s="148">
        <v>1500</v>
      </c>
      <c r="H1572" s="148">
        <v>0.52200000000000002</v>
      </c>
      <c r="I1572" s="148" t="s">
        <v>192</v>
      </c>
      <c r="J1572" s="148" t="s">
        <v>75</v>
      </c>
    </row>
    <row r="1573" spans="1:10" x14ac:dyDescent="0.35">
      <c r="A1573" s="148">
        <v>6.2516666666666598</v>
      </c>
      <c r="B1573" s="148">
        <v>37</v>
      </c>
      <c r="C1573" s="148" t="s">
        <v>123</v>
      </c>
      <c r="D1573" s="148">
        <v>2293</v>
      </c>
      <c r="E1573" s="148" t="s">
        <v>201</v>
      </c>
      <c r="F1573" s="148">
        <v>3.4790000000000001</v>
      </c>
      <c r="G1573" s="148">
        <v>1500</v>
      </c>
      <c r="H1573" s="148">
        <v>0.52200000000000002</v>
      </c>
      <c r="I1573" s="148" t="s">
        <v>192</v>
      </c>
      <c r="J1573" s="148" t="s">
        <v>75</v>
      </c>
    </row>
    <row r="1574" spans="1:10" x14ac:dyDescent="0.35">
      <c r="A1574" s="148">
        <v>6.3016666666666596</v>
      </c>
      <c r="B1574" s="148">
        <v>37</v>
      </c>
      <c r="C1574" s="148" t="s">
        <v>123</v>
      </c>
      <c r="D1574" s="148">
        <v>2558</v>
      </c>
      <c r="E1574" s="148" t="s">
        <v>201</v>
      </c>
      <c r="F1574" s="148">
        <v>3.4790000000000001</v>
      </c>
      <c r="G1574" s="148">
        <v>1500</v>
      </c>
      <c r="H1574" s="148">
        <v>0.52200000000000002</v>
      </c>
      <c r="I1574" s="148" t="s">
        <v>192</v>
      </c>
      <c r="J1574" s="148" t="s">
        <v>75</v>
      </c>
    </row>
    <row r="1575" spans="1:10" x14ac:dyDescent="0.35">
      <c r="A1575" s="148">
        <v>6.3516666666666604</v>
      </c>
      <c r="B1575" s="148">
        <v>37</v>
      </c>
      <c r="C1575" s="148" t="s">
        <v>123</v>
      </c>
      <c r="D1575" s="148">
        <v>2564</v>
      </c>
      <c r="E1575" s="148" t="s">
        <v>201</v>
      </c>
      <c r="F1575" s="148">
        <v>3.4790000000000001</v>
      </c>
      <c r="G1575" s="148">
        <v>1500</v>
      </c>
      <c r="H1575" s="148">
        <v>0.52200000000000002</v>
      </c>
      <c r="I1575" s="148" t="s">
        <v>192</v>
      </c>
      <c r="J1575" s="148" t="s">
        <v>75</v>
      </c>
    </row>
    <row r="1576" spans="1:10" x14ac:dyDescent="0.35">
      <c r="A1576" s="148">
        <v>6.4016666666666602</v>
      </c>
      <c r="B1576" s="148">
        <v>37</v>
      </c>
      <c r="C1576" s="148" t="s">
        <v>123</v>
      </c>
      <c r="D1576" s="148">
        <v>2338</v>
      </c>
      <c r="E1576" s="148" t="s">
        <v>201</v>
      </c>
      <c r="F1576" s="148">
        <v>3.4790000000000001</v>
      </c>
      <c r="G1576" s="148">
        <v>1500</v>
      </c>
      <c r="H1576" s="148">
        <v>0.52200000000000002</v>
      </c>
      <c r="I1576" s="148" t="s">
        <v>192</v>
      </c>
      <c r="J1576" s="148" t="s">
        <v>75</v>
      </c>
    </row>
    <row r="1577" spans="1:10" x14ac:dyDescent="0.35">
      <c r="A1577" s="148">
        <v>6.45166666666666</v>
      </c>
      <c r="B1577" s="148">
        <v>37.1</v>
      </c>
      <c r="C1577" s="148" t="s">
        <v>123</v>
      </c>
      <c r="D1577" s="148">
        <v>2820</v>
      </c>
      <c r="E1577" s="148" t="s">
        <v>201</v>
      </c>
      <c r="F1577" s="148">
        <v>3.4790000000000001</v>
      </c>
      <c r="G1577" s="148">
        <v>1500</v>
      </c>
      <c r="H1577" s="148">
        <v>0.52200000000000002</v>
      </c>
      <c r="I1577" s="148" t="s">
        <v>192</v>
      </c>
      <c r="J1577" s="148" t="s">
        <v>75</v>
      </c>
    </row>
    <row r="1578" spans="1:10" x14ac:dyDescent="0.35">
      <c r="A1578" s="148">
        <v>6.5016666666666598</v>
      </c>
      <c r="B1578" s="148">
        <v>37</v>
      </c>
      <c r="C1578" s="148" t="s">
        <v>123</v>
      </c>
      <c r="D1578" s="148">
        <v>2586</v>
      </c>
      <c r="E1578" s="148" t="s">
        <v>201</v>
      </c>
      <c r="F1578" s="148">
        <v>3.4790000000000001</v>
      </c>
      <c r="G1578" s="148">
        <v>1500</v>
      </c>
      <c r="H1578" s="148">
        <v>0.52200000000000002</v>
      </c>
      <c r="I1578" s="148" t="s">
        <v>192</v>
      </c>
      <c r="J1578" s="148" t="s">
        <v>75</v>
      </c>
    </row>
    <row r="1579" spans="1:10" x14ac:dyDescent="0.35">
      <c r="A1579" s="148">
        <v>6.5516666666666596</v>
      </c>
      <c r="B1579" s="148">
        <v>37</v>
      </c>
      <c r="C1579" s="148" t="s">
        <v>123</v>
      </c>
      <c r="D1579" s="148">
        <v>2520</v>
      </c>
      <c r="E1579" s="148" t="s">
        <v>201</v>
      </c>
      <c r="F1579" s="148">
        <v>3.4790000000000001</v>
      </c>
      <c r="G1579" s="148">
        <v>1500</v>
      </c>
      <c r="H1579" s="148">
        <v>0.52200000000000002</v>
      </c>
      <c r="I1579" s="148" t="s">
        <v>192</v>
      </c>
      <c r="J1579" s="148" t="s">
        <v>75</v>
      </c>
    </row>
    <row r="1580" spans="1:10" x14ac:dyDescent="0.35">
      <c r="A1580" s="148">
        <v>6.6016666666666604</v>
      </c>
      <c r="B1580" s="148">
        <v>37</v>
      </c>
      <c r="C1580" s="148" t="s">
        <v>123</v>
      </c>
      <c r="D1580" s="148">
        <v>2743</v>
      </c>
      <c r="E1580" s="148" t="s">
        <v>201</v>
      </c>
      <c r="F1580" s="148">
        <v>3.4790000000000001</v>
      </c>
      <c r="G1580" s="148">
        <v>1500</v>
      </c>
      <c r="H1580" s="148">
        <v>0.52200000000000002</v>
      </c>
      <c r="I1580" s="148" t="s">
        <v>192</v>
      </c>
      <c r="J1580" s="148" t="s">
        <v>75</v>
      </c>
    </row>
    <row r="1581" spans="1:10" x14ac:dyDescent="0.35">
      <c r="A1581" s="148">
        <v>6.6516666666666602</v>
      </c>
      <c r="B1581" s="148">
        <v>37</v>
      </c>
      <c r="C1581" s="148" t="s">
        <v>123</v>
      </c>
      <c r="D1581" s="148">
        <v>2655</v>
      </c>
      <c r="E1581" s="148" t="s">
        <v>201</v>
      </c>
      <c r="F1581" s="148">
        <v>3.4790000000000001</v>
      </c>
      <c r="G1581" s="148">
        <v>1500</v>
      </c>
      <c r="H1581" s="148">
        <v>0.52200000000000002</v>
      </c>
      <c r="I1581" s="148" t="s">
        <v>192</v>
      </c>
      <c r="J1581" s="148" t="s">
        <v>75</v>
      </c>
    </row>
    <row r="1582" spans="1:10" x14ac:dyDescent="0.35">
      <c r="A1582" s="148">
        <v>6.70166666666666</v>
      </c>
      <c r="B1582" s="148">
        <v>37</v>
      </c>
      <c r="C1582" s="148" t="s">
        <v>123</v>
      </c>
      <c r="D1582" s="148">
        <v>2866</v>
      </c>
      <c r="E1582" s="148" t="s">
        <v>201</v>
      </c>
      <c r="F1582" s="148">
        <v>3.4790000000000001</v>
      </c>
      <c r="G1582" s="148">
        <v>1500</v>
      </c>
      <c r="H1582" s="148">
        <v>0.52200000000000002</v>
      </c>
      <c r="I1582" s="148" t="s">
        <v>192</v>
      </c>
      <c r="J1582" s="148" t="s">
        <v>75</v>
      </c>
    </row>
    <row r="1583" spans="1:10" x14ac:dyDescent="0.35">
      <c r="A1583" s="148">
        <v>6.7516666666666598</v>
      </c>
      <c r="B1583" s="148">
        <v>37</v>
      </c>
      <c r="C1583" s="148" t="s">
        <v>123</v>
      </c>
      <c r="D1583" s="148">
        <v>2279</v>
      </c>
      <c r="E1583" s="148" t="s">
        <v>201</v>
      </c>
      <c r="F1583" s="148">
        <v>3.4790000000000001</v>
      </c>
      <c r="G1583" s="148">
        <v>1500</v>
      </c>
      <c r="H1583" s="148">
        <v>0.52200000000000002</v>
      </c>
      <c r="I1583" s="148" t="s">
        <v>192</v>
      </c>
      <c r="J1583" s="148" t="s">
        <v>75</v>
      </c>
    </row>
    <row r="1584" spans="1:10" x14ac:dyDescent="0.35">
      <c r="A1584" s="148">
        <v>6.8016666666666596</v>
      </c>
      <c r="B1584" s="148">
        <v>37</v>
      </c>
      <c r="C1584" s="148" t="s">
        <v>123</v>
      </c>
      <c r="D1584" s="148">
        <v>2449</v>
      </c>
      <c r="E1584" s="148" t="s">
        <v>201</v>
      </c>
      <c r="F1584" s="148">
        <v>3.4790000000000001</v>
      </c>
      <c r="G1584" s="148">
        <v>1500</v>
      </c>
      <c r="H1584" s="148">
        <v>0.52200000000000002</v>
      </c>
      <c r="I1584" s="148" t="s">
        <v>192</v>
      </c>
      <c r="J1584" s="148" t="s">
        <v>75</v>
      </c>
    </row>
    <row r="1585" spans="1:10" x14ac:dyDescent="0.35">
      <c r="A1585" s="148">
        <v>6.8516666666666604</v>
      </c>
      <c r="B1585" s="148">
        <v>37</v>
      </c>
      <c r="C1585" s="148" t="s">
        <v>123</v>
      </c>
      <c r="D1585" s="148">
        <v>2475</v>
      </c>
      <c r="E1585" s="148" t="s">
        <v>201</v>
      </c>
      <c r="F1585" s="148">
        <v>3.4790000000000001</v>
      </c>
      <c r="G1585" s="148">
        <v>1500</v>
      </c>
      <c r="H1585" s="148">
        <v>0.52200000000000002</v>
      </c>
      <c r="I1585" s="148" t="s">
        <v>192</v>
      </c>
      <c r="J1585" s="148" t="s">
        <v>75</v>
      </c>
    </row>
    <row r="1586" spans="1:10" x14ac:dyDescent="0.35">
      <c r="A1586" s="148">
        <v>6.9016666666666602</v>
      </c>
      <c r="B1586" s="148">
        <v>37</v>
      </c>
      <c r="C1586" s="148" t="s">
        <v>123</v>
      </c>
      <c r="D1586" s="148">
        <v>2665</v>
      </c>
      <c r="E1586" s="148" t="s">
        <v>201</v>
      </c>
      <c r="F1586" s="148">
        <v>3.4790000000000001</v>
      </c>
      <c r="G1586" s="148">
        <v>1500</v>
      </c>
      <c r="H1586" s="148">
        <v>0.52200000000000002</v>
      </c>
      <c r="I1586" s="148" t="s">
        <v>192</v>
      </c>
      <c r="J1586" s="148" t="s">
        <v>75</v>
      </c>
    </row>
    <row r="1587" spans="1:10" x14ac:dyDescent="0.35">
      <c r="A1587" s="148">
        <v>6.95166666666666</v>
      </c>
      <c r="B1587" s="148">
        <v>37</v>
      </c>
      <c r="C1587" s="148" t="s">
        <v>123</v>
      </c>
      <c r="D1587" s="148">
        <v>2204</v>
      </c>
      <c r="E1587" s="148" t="s">
        <v>201</v>
      </c>
      <c r="F1587" s="148">
        <v>3.4790000000000001</v>
      </c>
      <c r="G1587" s="148">
        <v>1500</v>
      </c>
      <c r="H1587" s="148">
        <v>0.52200000000000002</v>
      </c>
      <c r="I1587" s="148" t="s">
        <v>192</v>
      </c>
      <c r="J1587" s="148" t="s">
        <v>75</v>
      </c>
    </row>
    <row r="1588" spans="1:10" x14ac:dyDescent="0.35">
      <c r="A1588" s="148">
        <v>7.0016666666666598</v>
      </c>
      <c r="B1588" s="148">
        <v>37</v>
      </c>
      <c r="C1588" s="148" t="s">
        <v>123</v>
      </c>
      <c r="D1588" s="148">
        <v>2591</v>
      </c>
      <c r="E1588" s="148" t="s">
        <v>201</v>
      </c>
      <c r="F1588" s="148">
        <v>3.4790000000000001</v>
      </c>
      <c r="G1588" s="148">
        <v>1500</v>
      </c>
      <c r="H1588" s="148">
        <v>0.52200000000000002</v>
      </c>
      <c r="I1588" s="148" t="s">
        <v>192</v>
      </c>
      <c r="J1588" s="148" t="s">
        <v>75</v>
      </c>
    </row>
    <row r="1589" spans="1:10" x14ac:dyDescent="0.35">
      <c r="A1589" s="148">
        <v>7.0516666666666596</v>
      </c>
      <c r="B1589" s="148">
        <v>37</v>
      </c>
      <c r="C1589" s="148" t="s">
        <v>123</v>
      </c>
      <c r="D1589" s="148">
        <v>2372</v>
      </c>
      <c r="E1589" s="148" t="s">
        <v>201</v>
      </c>
      <c r="F1589" s="148">
        <v>3.4790000000000001</v>
      </c>
      <c r="G1589" s="148">
        <v>1500</v>
      </c>
      <c r="H1589" s="148">
        <v>0.52200000000000002</v>
      </c>
      <c r="I1589" s="148" t="s">
        <v>192</v>
      </c>
      <c r="J1589" s="148" t="s">
        <v>75</v>
      </c>
    </row>
    <row r="1590" spans="1:10" x14ac:dyDescent="0.35">
      <c r="A1590" s="148">
        <v>7.1016666666666604</v>
      </c>
      <c r="B1590" s="148">
        <v>37</v>
      </c>
      <c r="C1590" s="148" t="s">
        <v>123</v>
      </c>
      <c r="D1590" s="148">
        <v>2891</v>
      </c>
      <c r="E1590" s="148" t="s">
        <v>201</v>
      </c>
      <c r="F1590" s="148">
        <v>3.4790000000000001</v>
      </c>
      <c r="G1590" s="148">
        <v>1500</v>
      </c>
      <c r="H1590" s="148">
        <v>0.52200000000000002</v>
      </c>
      <c r="I1590" s="148" t="s">
        <v>192</v>
      </c>
      <c r="J1590" s="148" t="s">
        <v>75</v>
      </c>
    </row>
    <row r="1591" spans="1:10" x14ac:dyDescent="0.35">
      <c r="A1591" s="148">
        <v>7.1516666666666602</v>
      </c>
      <c r="B1591" s="148">
        <v>37</v>
      </c>
      <c r="C1591" s="148" t="s">
        <v>123</v>
      </c>
      <c r="D1591" s="148">
        <v>3081</v>
      </c>
      <c r="E1591" s="148" t="s">
        <v>201</v>
      </c>
      <c r="F1591" s="148">
        <v>3.4790000000000001</v>
      </c>
      <c r="G1591" s="148">
        <v>1500</v>
      </c>
      <c r="H1591" s="148">
        <v>0.52200000000000002</v>
      </c>
      <c r="I1591" s="148" t="s">
        <v>192</v>
      </c>
      <c r="J1591" s="148" t="s">
        <v>75</v>
      </c>
    </row>
    <row r="1592" spans="1:10" x14ac:dyDescent="0.35">
      <c r="A1592" s="148">
        <v>7.20166666666666</v>
      </c>
      <c r="B1592" s="148">
        <v>37</v>
      </c>
      <c r="C1592" s="148" t="s">
        <v>123</v>
      </c>
      <c r="D1592" s="148">
        <v>2968</v>
      </c>
      <c r="E1592" s="148" t="s">
        <v>201</v>
      </c>
      <c r="F1592" s="148">
        <v>3.4790000000000001</v>
      </c>
      <c r="G1592" s="148">
        <v>1500</v>
      </c>
      <c r="H1592" s="148">
        <v>0.52200000000000002</v>
      </c>
      <c r="I1592" s="148" t="s">
        <v>192</v>
      </c>
      <c r="J1592" s="148" t="s">
        <v>75</v>
      </c>
    </row>
    <row r="1593" spans="1:10" x14ac:dyDescent="0.35">
      <c r="A1593" s="148">
        <v>7.2516666666666598</v>
      </c>
      <c r="B1593" s="148">
        <v>37</v>
      </c>
      <c r="C1593" s="148" t="s">
        <v>123</v>
      </c>
      <c r="D1593" s="148">
        <v>2973</v>
      </c>
      <c r="E1593" s="148" t="s">
        <v>201</v>
      </c>
      <c r="F1593" s="148">
        <v>3.4790000000000001</v>
      </c>
      <c r="G1593" s="148">
        <v>1500</v>
      </c>
      <c r="H1593" s="148">
        <v>0.52200000000000002</v>
      </c>
      <c r="I1593" s="148" t="s">
        <v>192</v>
      </c>
      <c r="J1593" s="148" t="s">
        <v>75</v>
      </c>
    </row>
    <row r="1594" spans="1:10" x14ac:dyDescent="0.35">
      <c r="A1594" s="148">
        <v>7.3016666666666596</v>
      </c>
      <c r="B1594" s="148">
        <v>37</v>
      </c>
      <c r="C1594" s="148" t="s">
        <v>123</v>
      </c>
      <c r="D1594" s="148">
        <v>3081</v>
      </c>
      <c r="E1594" s="148" t="s">
        <v>201</v>
      </c>
      <c r="F1594" s="148">
        <v>3.4790000000000001</v>
      </c>
      <c r="G1594" s="148">
        <v>1500</v>
      </c>
      <c r="H1594" s="148">
        <v>0.52200000000000002</v>
      </c>
      <c r="I1594" s="148" t="s">
        <v>192</v>
      </c>
      <c r="J1594" s="148" t="s">
        <v>75</v>
      </c>
    </row>
    <row r="1595" spans="1:10" x14ac:dyDescent="0.35">
      <c r="A1595" s="148">
        <v>7.3516666666666604</v>
      </c>
      <c r="B1595" s="148">
        <v>37</v>
      </c>
      <c r="C1595" s="148" t="s">
        <v>123</v>
      </c>
      <c r="D1595" s="148">
        <v>2644</v>
      </c>
      <c r="E1595" s="148" t="s">
        <v>201</v>
      </c>
      <c r="F1595" s="148">
        <v>3.4790000000000001</v>
      </c>
      <c r="G1595" s="148">
        <v>1500</v>
      </c>
      <c r="H1595" s="148">
        <v>0.52200000000000002</v>
      </c>
      <c r="I1595" s="148" t="s">
        <v>192</v>
      </c>
      <c r="J1595" s="148" t="s">
        <v>75</v>
      </c>
    </row>
    <row r="1596" spans="1:10" x14ac:dyDescent="0.35">
      <c r="A1596" s="148">
        <v>7.4016666666666602</v>
      </c>
      <c r="B1596" s="148">
        <v>37</v>
      </c>
      <c r="C1596" s="148" t="s">
        <v>123</v>
      </c>
      <c r="D1596" s="148">
        <v>3262</v>
      </c>
      <c r="E1596" s="148" t="s">
        <v>201</v>
      </c>
      <c r="F1596" s="148">
        <v>3.4790000000000001</v>
      </c>
      <c r="G1596" s="148">
        <v>1500</v>
      </c>
      <c r="H1596" s="148">
        <v>0.52200000000000002</v>
      </c>
      <c r="I1596" s="148" t="s">
        <v>192</v>
      </c>
      <c r="J1596" s="148" t="s">
        <v>75</v>
      </c>
    </row>
    <row r="1597" spans="1:10" x14ac:dyDescent="0.35">
      <c r="A1597" s="148">
        <v>7.45166666666666</v>
      </c>
      <c r="B1597" s="148">
        <v>37</v>
      </c>
      <c r="C1597" s="148" t="s">
        <v>123</v>
      </c>
      <c r="D1597" s="148">
        <v>2754</v>
      </c>
      <c r="E1597" s="148" t="s">
        <v>201</v>
      </c>
      <c r="F1597" s="148">
        <v>3.4790000000000001</v>
      </c>
      <c r="G1597" s="148">
        <v>1500</v>
      </c>
      <c r="H1597" s="148">
        <v>0.52200000000000002</v>
      </c>
      <c r="I1597" s="148" t="s">
        <v>192</v>
      </c>
      <c r="J1597" s="148" t="s">
        <v>75</v>
      </c>
    </row>
    <row r="1598" spans="1:10" x14ac:dyDescent="0.35">
      <c r="A1598" s="148">
        <v>7.5016666666666598</v>
      </c>
      <c r="B1598" s="148">
        <v>37</v>
      </c>
      <c r="C1598" s="148" t="s">
        <v>123</v>
      </c>
      <c r="D1598" s="148">
        <v>3144</v>
      </c>
      <c r="E1598" s="148" t="s">
        <v>201</v>
      </c>
      <c r="F1598" s="148">
        <v>3.4790000000000001</v>
      </c>
      <c r="G1598" s="148">
        <v>1500</v>
      </c>
      <c r="H1598" s="148">
        <v>0.52200000000000002</v>
      </c>
      <c r="I1598" s="148" t="s">
        <v>192</v>
      </c>
      <c r="J1598" s="148" t="s">
        <v>75</v>
      </c>
    </row>
    <row r="1599" spans="1:10" x14ac:dyDescent="0.35">
      <c r="A1599" s="148">
        <v>7.5516666666666596</v>
      </c>
      <c r="B1599" s="148">
        <v>37</v>
      </c>
      <c r="C1599" s="148" t="s">
        <v>123</v>
      </c>
      <c r="D1599" s="148">
        <v>2853</v>
      </c>
      <c r="E1599" s="148" t="s">
        <v>201</v>
      </c>
      <c r="F1599" s="148">
        <v>3.4790000000000001</v>
      </c>
      <c r="G1599" s="148">
        <v>1500</v>
      </c>
      <c r="H1599" s="148">
        <v>0.52200000000000002</v>
      </c>
      <c r="I1599" s="148" t="s">
        <v>192</v>
      </c>
      <c r="J1599" s="148" t="s">
        <v>75</v>
      </c>
    </row>
    <row r="1600" spans="1:10" x14ac:dyDescent="0.35">
      <c r="A1600" s="148">
        <v>7.6016666666666604</v>
      </c>
      <c r="B1600" s="148">
        <v>37</v>
      </c>
      <c r="C1600" s="148" t="s">
        <v>123</v>
      </c>
      <c r="D1600" s="148">
        <v>2625</v>
      </c>
      <c r="E1600" s="148" t="s">
        <v>201</v>
      </c>
      <c r="F1600" s="148">
        <v>3.4790000000000001</v>
      </c>
      <c r="G1600" s="148">
        <v>1500</v>
      </c>
      <c r="H1600" s="148">
        <v>0.52200000000000002</v>
      </c>
      <c r="I1600" s="148" t="s">
        <v>192</v>
      </c>
      <c r="J1600" s="148" t="s">
        <v>75</v>
      </c>
    </row>
    <row r="1601" spans="1:10" x14ac:dyDescent="0.35">
      <c r="A1601" s="148">
        <v>7.6516666666666602</v>
      </c>
      <c r="B1601" s="148">
        <v>37</v>
      </c>
      <c r="C1601" s="148" t="s">
        <v>123</v>
      </c>
      <c r="D1601" s="148">
        <v>2678</v>
      </c>
      <c r="E1601" s="148" t="s">
        <v>201</v>
      </c>
      <c r="F1601" s="148">
        <v>3.4790000000000001</v>
      </c>
      <c r="G1601" s="148">
        <v>1500</v>
      </c>
      <c r="H1601" s="148">
        <v>0.52200000000000002</v>
      </c>
      <c r="I1601" s="148" t="s">
        <v>192</v>
      </c>
      <c r="J1601" s="148" t="s">
        <v>75</v>
      </c>
    </row>
    <row r="1602" spans="1:10" x14ac:dyDescent="0.35">
      <c r="A1602" s="148">
        <v>7.70166666666666</v>
      </c>
      <c r="B1602" s="148">
        <v>37</v>
      </c>
      <c r="C1602" s="148" t="s">
        <v>123</v>
      </c>
      <c r="D1602" s="148">
        <v>2993</v>
      </c>
      <c r="E1602" s="148" t="s">
        <v>201</v>
      </c>
      <c r="F1602" s="148">
        <v>3.4790000000000001</v>
      </c>
      <c r="G1602" s="148">
        <v>1500</v>
      </c>
      <c r="H1602" s="148">
        <v>0.52200000000000002</v>
      </c>
      <c r="I1602" s="148" t="s">
        <v>192</v>
      </c>
      <c r="J1602" s="148" t="s">
        <v>75</v>
      </c>
    </row>
    <row r="1603" spans="1:10" x14ac:dyDescent="0.35">
      <c r="A1603" s="148">
        <v>7.7516666666666598</v>
      </c>
      <c r="B1603" s="148">
        <v>37</v>
      </c>
      <c r="C1603" s="148" t="s">
        <v>123</v>
      </c>
      <c r="D1603" s="148">
        <v>3025</v>
      </c>
      <c r="E1603" s="148" t="s">
        <v>201</v>
      </c>
      <c r="F1603" s="148">
        <v>3.4790000000000001</v>
      </c>
      <c r="G1603" s="148">
        <v>1500</v>
      </c>
      <c r="H1603" s="148">
        <v>0.52200000000000002</v>
      </c>
      <c r="I1603" s="148" t="s">
        <v>192</v>
      </c>
      <c r="J1603" s="148" t="s">
        <v>75</v>
      </c>
    </row>
    <row r="1604" spans="1:10" x14ac:dyDescent="0.35">
      <c r="A1604" s="148">
        <v>7.8016666666666596</v>
      </c>
      <c r="B1604" s="148">
        <v>37</v>
      </c>
      <c r="C1604" s="148" t="s">
        <v>123</v>
      </c>
      <c r="D1604" s="148">
        <v>3143</v>
      </c>
      <c r="E1604" s="148" t="s">
        <v>201</v>
      </c>
      <c r="F1604" s="148">
        <v>3.4790000000000001</v>
      </c>
      <c r="G1604" s="148">
        <v>1500</v>
      </c>
      <c r="H1604" s="148">
        <v>0.52200000000000002</v>
      </c>
      <c r="I1604" s="148" t="s">
        <v>192</v>
      </c>
      <c r="J1604" s="148" t="s">
        <v>75</v>
      </c>
    </row>
    <row r="1605" spans="1:10" x14ac:dyDescent="0.35">
      <c r="A1605" s="148">
        <v>7.8516666666666604</v>
      </c>
      <c r="B1605" s="148">
        <v>37</v>
      </c>
      <c r="C1605" s="148" t="s">
        <v>123</v>
      </c>
      <c r="D1605" s="148">
        <v>2793</v>
      </c>
      <c r="E1605" s="148" t="s">
        <v>201</v>
      </c>
      <c r="F1605" s="148">
        <v>3.4790000000000001</v>
      </c>
      <c r="G1605" s="148">
        <v>1500</v>
      </c>
      <c r="H1605" s="148">
        <v>0.52200000000000002</v>
      </c>
      <c r="I1605" s="148" t="s">
        <v>192</v>
      </c>
      <c r="J1605" s="148" t="s">
        <v>75</v>
      </c>
    </row>
    <row r="1606" spans="1:10" x14ac:dyDescent="0.35">
      <c r="A1606" s="148">
        <v>7.9016666666666602</v>
      </c>
      <c r="B1606" s="148">
        <v>37</v>
      </c>
      <c r="C1606" s="148" t="s">
        <v>123</v>
      </c>
      <c r="D1606" s="148">
        <v>3164</v>
      </c>
      <c r="E1606" s="148" t="s">
        <v>201</v>
      </c>
      <c r="F1606" s="148">
        <v>3.4790000000000001</v>
      </c>
      <c r="G1606" s="148">
        <v>1500</v>
      </c>
      <c r="H1606" s="148">
        <v>0.52200000000000002</v>
      </c>
      <c r="I1606" s="148" t="s">
        <v>192</v>
      </c>
      <c r="J1606" s="148" t="s">
        <v>75</v>
      </c>
    </row>
    <row r="1607" spans="1:10" x14ac:dyDescent="0.35">
      <c r="A1607" s="148">
        <v>7.95166666666666</v>
      </c>
      <c r="B1607" s="148">
        <v>37</v>
      </c>
      <c r="C1607" s="148" t="s">
        <v>123</v>
      </c>
      <c r="D1607" s="148">
        <v>2708</v>
      </c>
      <c r="E1607" s="148" t="s">
        <v>201</v>
      </c>
      <c r="F1607" s="148">
        <v>3.4790000000000001</v>
      </c>
      <c r="G1607" s="148">
        <v>1500</v>
      </c>
      <c r="H1607" s="148">
        <v>0.52200000000000002</v>
      </c>
      <c r="I1607" s="148" t="s">
        <v>192</v>
      </c>
      <c r="J1607" s="148" t="s">
        <v>75</v>
      </c>
    </row>
    <row r="1608" spans="1:10" x14ac:dyDescent="0.35">
      <c r="A1608" s="148">
        <v>8.0016666666666598</v>
      </c>
      <c r="B1608" s="148">
        <v>37</v>
      </c>
      <c r="C1608" s="148" t="s">
        <v>123</v>
      </c>
      <c r="D1608" s="148">
        <v>2953</v>
      </c>
      <c r="E1608" s="148" t="s">
        <v>201</v>
      </c>
      <c r="F1608" s="148">
        <v>3.4790000000000001</v>
      </c>
      <c r="G1608" s="148">
        <v>1500</v>
      </c>
      <c r="H1608" s="148">
        <v>0.52200000000000002</v>
      </c>
      <c r="I1608" s="148" t="s">
        <v>192</v>
      </c>
      <c r="J1608" s="148" t="s">
        <v>75</v>
      </c>
    </row>
    <row r="1609" spans="1:10" x14ac:dyDescent="0.35">
      <c r="A1609" s="148">
        <v>8.0516666666666605</v>
      </c>
      <c r="B1609" s="148">
        <v>37</v>
      </c>
      <c r="C1609" s="148" t="s">
        <v>123</v>
      </c>
      <c r="D1609" s="148">
        <v>3240</v>
      </c>
      <c r="E1609" s="148" t="s">
        <v>201</v>
      </c>
      <c r="F1609" s="148">
        <v>3.4790000000000001</v>
      </c>
      <c r="G1609" s="148">
        <v>1500</v>
      </c>
      <c r="H1609" s="148">
        <v>0.52200000000000002</v>
      </c>
      <c r="I1609" s="148" t="s">
        <v>192</v>
      </c>
      <c r="J1609" s="148" t="s">
        <v>75</v>
      </c>
    </row>
    <row r="1610" spans="1:10" x14ac:dyDescent="0.35">
      <c r="A1610" s="148">
        <v>8.1016666666666595</v>
      </c>
      <c r="B1610" s="148">
        <v>37</v>
      </c>
      <c r="C1610" s="148" t="s">
        <v>123</v>
      </c>
      <c r="D1610" s="148">
        <v>2827</v>
      </c>
      <c r="E1610" s="148" t="s">
        <v>201</v>
      </c>
      <c r="F1610" s="148">
        <v>3.4790000000000001</v>
      </c>
      <c r="G1610" s="148">
        <v>1500</v>
      </c>
      <c r="H1610" s="148">
        <v>0.52200000000000002</v>
      </c>
      <c r="I1610" s="148" t="s">
        <v>192</v>
      </c>
      <c r="J1610" s="148" t="s">
        <v>75</v>
      </c>
    </row>
    <row r="1611" spans="1:10" x14ac:dyDescent="0.35">
      <c r="A1611" s="148">
        <v>8.1516666666666602</v>
      </c>
      <c r="B1611" s="148">
        <v>37</v>
      </c>
      <c r="C1611" s="148" t="s">
        <v>123</v>
      </c>
      <c r="D1611" s="148">
        <v>3225</v>
      </c>
      <c r="E1611" s="148" t="s">
        <v>201</v>
      </c>
      <c r="F1611" s="148">
        <v>3.4790000000000001</v>
      </c>
      <c r="G1611" s="148">
        <v>1500</v>
      </c>
      <c r="H1611" s="148">
        <v>0.52200000000000002</v>
      </c>
      <c r="I1611" s="148" t="s">
        <v>192</v>
      </c>
      <c r="J1611" s="148" t="s">
        <v>75</v>
      </c>
    </row>
    <row r="1612" spans="1:10" x14ac:dyDescent="0.35">
      <c r="A1612" s="148">
        <v>8.2016666666666609</v>
      </c>
      <c r="B1612" s="148">
        <v>37</v>
      </c>
      <c r="C1612" s="148" t="s">
        <v>123</v>
      </c>
      <c r="D1612" s="148">
        <v>2960</v>
      </c>
      <c r="E1612" s="148" t="s">
        <v>201</v>
      </c>
      <c r="F1612" s="148">
        <v>3.4790000000000001</v>
      </c>
      <c r="G1612" s="148">
        <v>1500</v>
      </c>
      <c r="H1612" s="148">
        <v>0.52200000000000002</v>
      </c>
      <c r="I1612" s="148" t="s">
        <v>192</v>
      </c>
      <c r="J1612" s="148" t="s">
        <v>75</v>
      </c>
    </row>
    <row r="1613" spans="1:10" x14ac:dyDescent="0.35">
      <c r="A1613" s="148">
        <v>8.2516666666666598</v>
      </c>
      <c r="B1613" s="148">
        <v>37</v>
      </c>
      <c r="C1613" s="148" t="s">
        <v>123</v>
      </c>
      <c r="D1613" s="148">
        <v>3777</v>
      </c>
      <c r="E1613" s="148" t="s">
        <v>201</v>
      </c>
      <c r="F1613" s="148">
        <v>3.4790000000000001</v>
      </c>
      <c r="G1613" s="148">
        <v>1500</v>
      </c>
      <c r="H1613" s="148">
        <v>0.52200000000000002</v>
      </c>
      <c r="I1613" s="148" t="s">
        <v>192</v>
      </c>
      <c r="J1613" s="148" t="s">
        <v>75</v>
      </c>
    </row>
    <row r="1614" spans="1:10" x14ac:dyDescent="0.35">
      <c r="A1614" s="148">
        <v>8.3016666666666605</v>
      </c>
      <c r="B1614" s="148">
        <v>37</v>
      </c>
      <c r="C1614" s="148" t="s">
        <v>123</v>
      </c>
      <c r="D1614" s="148">
        <v>3115</v>
      </c>
      <c r="E1614" s="148" t="s">
        <v>201</v>
      </c>
      <c r="F1614" s="148">
        <v>3.4790000000000001</v>
      </c>
      <c r="G1614" s="148">
        <v>1500</v>
      </c>
      <c r="H1614" s="148">
        <v>0.52200000000000002</v>
      </c>
      <c r="I1614" s="148" t="s">
        <v>192</v>
      </c>
      <c r="J1614" s="148" t="s">
        <v>75</v>
      </c>
    </row>
    <row r="1615" spans="1:10" x14ac:dyDescent="0.35">
      <c r="A1615" s="148">
        <v>8.3516666666666595</v>
      </c>
      <c r="B1615" s="148">
        <v>37</v>
      </c>
      <c r="C1615" s="148" t="s">
        <v>123</v>
      </c>
      <c r="D1615" s="148">
        <v>3524</v>
      </c>
      <c r="E1615" s="148" t="s">
        <v>201</v>
      </c>
      <c r="F1615" s="148">
        <v>3.4790000000000001</v>
      </c>
      <c r="G1615" s="148">
        <v>1500</v>
      </c>
      <c r="H1615" s="148">
        <v>0.52200000000000002</v>
      </c>
      <c r="I1615" s="148" t="s">
        <v>192</v>
      </c>
      <c r="J1615" s="148" t="s">
        <v>75</v>
      </c>
    </row>
    <row r="1616" spans="1:10" x14ac:dyDescent="0.35">
      <c r="A1616" s="148">
        <v>8.4016666666666602</v>
      </c>
      <c r="B1616" s="148">
        <v>37</v>
      </c>
      <c r="C1616" s="148" t="s">
        <v>123</v>
      </c>
      <c r="D1616" s="148">
        <v>3024</v>
      </c>
      <c r="E1616" s="148" t="s">
        <v>201</v>
      </c>
      <c r="F1616" s="148">
        <v>3.4790000000000001</v>
      </c>
      <c r="G1616" s="148">
        <v>1500</v>
      </c>
      <c r="H1616" s="148">
        <v>0.52200000000000002</v>
      </c>
      <c r="I1616" s="148" t="s">
        <v>192</v>
      </c>
      <c r="J1616" s="148" t="s">
        <v>75</v>
      </c>
    </row>
    <row r="1617" spans="1:10" x14ac:dyDescent="0.35">
      <c r="A1617" s="148">
        <v>8.4516666666666609</v>
      </c>
      <c r="B1617" s="148">
        <v>37</v>
      </c>
      <c r="C1617" s="148" t="s">
        <v>123</v>
      </c>
      <c r="D1617" s="148">
        <v>3280</v>
      </c>
      <c r="E1617" s="148" t="s">
        <v>201</v>
      </c>
      <c r="F1617" s="148">
        <v>3.4790000000000001</v>
      </c>
      <c r="G1617" s="148">
        <v>1500</v>
      </c>
      <c r="H1617" s="148">
        <v>0.52200000000000002</v>
      </c>
      <c r="I1617" s="148" t="s">
        <v>192</v>
      </c>
      <c r="J1617" s="148" t="s">
        <v>75</v>
      </c>
    </row>
    <row r="1618" spans="1:10" x14ac:dyDescent="0.35">
      <c r="A1618" s="148">
        <v>8.5016666666666598</v>
      </c>
      <c r="B1618" s="148">
        <v>37</v>
      </c>
      <c r="C1618" s="148" t="s">
        <v>123</v>
      </c>
      <c r="D1618" s="148">
        <v>3446</v>
      </c>
      <c r="E1618" s="148" t="s">
        <v>201</v>
      </c>
      <c r="F1618" s="148">
        <v>3.4790000000000001</v>
      </c>
      <c r="G1618" s="148">
        <v>1500</v>
      </c>
      <c r="H1618" s="148">
        <v>0.52200000000000002</v>
      </c>
      <c r="I1618" s="148" t="s">
        <v>192</v>
      </c>
      <c r="J1618" s="148" t="s">
        <v>75</v>
      </c>
    </row>
    <row r="1619" spans="1:10" x14ac:dyDescent="0.35">
      <c r="A1619" s="148">
        <v>8.5516666666666605</v>
      </c>
      <c r="B1619" s="148">
        <v>37</v>
      </c>
      <c r="C1619" s="148" t="s">
        <v>123</v>
      </c>
      <c r="D1619" s="148">
        <v>3526</v>
      </c>
      <c r="E1619" s="148" t="s">
        <v>201</v>
      </c>
      <c r="F1619" s="148">
        <v>3.4790000000000001</v>
      </c>
      <c r="G1619" s="148">
        <v>1500</v>
      </c>
      <c r="H1619" s="148">
        <v>0.52200000000000002</v>
      </c>
      <c r="I1619" s="148" t="s">
        <v>192</v>
      </c>
      <c r="J1619" s="148" t="s">
        <v>75</v>
      </c>
    </row>
    <row r="1620" spans="1:10" x14ac:dyDescent="0.35">
      <c r="A1620" s="148">
        <v>8.6016666666666595</v>
      </c>
      <c r="B1620" s="148">
        <v>37</v>
      </c>
      <c r="C1620" s="148" t="s">
        <v>123</v>
      </c>
      <c r="D1620" s="148">
        <v>3088</v>
      </c>
      <c r="E1620" s="148" t="s">
        <v>201</v>
      </c>
      <c r="F1620" s="148">
        <v>3.4790000000000001</v>
      </c>
      <c r="G1620" s="148">
        <v>1500</v>
      </c>
      <c r="H1620" s="148">
        <v>0.52200000000000002</v>
      </c>
      <c r="I1620" s="148" t="s">
        <v>192</v>
      </c>
      <c r="J1620" s="148" t="s">
        <v>75</v>
      </c>
    </row>
    <row r="1621" spans="1:10" x14ac:dyDescent="0.35">
      <c r="A1621" s="148">
        <v>8.6516666666666602</v>
      </c>
      <c r="B1621" s="148">
        <v>37</v>
      </c>
      <c r="C1621" s="148" t="s">
        <v>123</v>
      </c>
      <c r="D1621" s="148">
        <v>2984</v>
      </c>
      <c r="E1621" s="148" t="s">
        <v>201</v>
      </c>
      <c r="F1621" s="148">
        <v>3.4790000000000001</v>
      </c>
      <c r="G1621" s="148">
        <v>1500</v>
      </c>
      <c r="H1621" s="148">
        <v>0.52200000000000002</v>
      </c>
      <c r="I1621" s="148" t="s">
        <v>192</v>
      </c>
      <c r="J1621" s="148" t="s">
        <v>75</v>
      </c>
    </row>
    <row r="1622" spans="1:10" x14ac:dyDescent="0.35">
      <c r="A1622" s="148">
        <v>8.7016666666666609</v>
      </c>
      <c r="B1622" s="148">
        <v>37</v>
      </c>
      <c r="C1622" s="148" t="s">
        <v>123</v>
      </c>
      <c r="D1622" s="148">
        <v>2609</v>
      </c>
      <c r="E1622" s="148" t="s">
        <v>201</v>
      </c>
      <c r="F1622" s="148">
        <v>3.4790000000000001</v>
      </c>
      <c r="G1622" s="148">
        <v>1500</v>
      </c>
      <c r="H1622" s="148">
        <v>0.52200000000000002</v>
      </c>
      <c r="I1622" s="148" t="s">
        <v>192</v>
      </c>
      <c r="J1622" s="148" t="s">
        <v>75</v>
      </c>
    </row>
    <row r="1623" spans="1:10" x14ac:dyDescent="0.35">
      <c r="A1623" s="148">
        <v>8.7516666666666598</v>
      </c>
      <c r="B1623" s="148">
        <v>37</v>
      </c>
      <c r="C1623" s="148" t="s">
        <v>123</v>
      </c>
      <c r="D1623" s="148">
        <v>3641</v>
      </c>
      <c r="E1623" s="148" t="s">
        <v>201</v>
      </c>
      <c r="F1623" s="148">
        <v>3.4790000000000001</v>
      </c>
      <c r="G1623" s="148">
        <v>1500</v>
      </c>
      <c r="H1623" s="148">
        <v>0.52200000000000002</v>
      </c>
      <c r="I1623" s="148" t="s">
        <v>192</v>
      </c>
      <c r="J1623" s="148" t="s">
        <v>75</v>
      </c>
    </row>
    <row r="1624" spans="1:10" x14ac:dyDescent="0.35">
      <c r="A1624" s="148">
        <v>8.8016666666666605</v>
      </c>
      <c r="B1624" s="148">
        <v>37</v>
      </c>
      <c r="C1624" s="148" t="s">
        <v>123</v>
      </c>
      <c r="D1624" s="148">
        <v>2985</v>
      </c>
      <c r="E1624" s="148" t="s">
        <v>201</v>
      </c>
      <c r="F1624" s="148">
        <v>3.4790000000000001</v>
      </c>
      <c r="G1624" s="148">
        <v>1500</v>
      </c>
      <c r="H1624" s="148">
        <v>0.52200000000000002</v>
      </c>
      <c r="I1624" s="148" t="s">
        <v>192</v>
      </c>
      <c r="J1624" s="148" t="s">
        <v>75</v>
      </c>
    </row>
    <row r="1625" spans="1:10" x14ac:dyDescent="0.35">
      <c r="A1625" s="148">
        <v>8.8516666666666595</v>
      </c>
      <c r="B1625" s="148">
        <v>37</v>
      </c>
      <c r="C1625" s="148" t="s">
        <v>123</v>
      </c>
      <c r="D1625" s="148">
        <v>3177</v>
      </c>
      <c r="E1625" s="148" t="s">
        <v>201</v>
      </c>
      <c r="F1625" s="148">
        <v>3.4790000000000001</v>
      </c>
      <c r="G1625" s="148">
        <v>1500</v>
      </c>
      <c r="H1625" s="148">
        <v>0.52200000000000002</v>
      </c>
      <c r="I1625" s="148" t="s">
        <v>192</v>
      </c>
      <c r="J1625" s="148" t="s">
        <v>75</v>
      </c>
    </row>
    <row r="1626" spans="1:10" x14ac:dyDescent="0.35">
      <c r="A1626" s="148">
        <v>8.9016666666666602</v>
      </c>
      <c r="B1626" s="148">
        <v>37</v>
      </c>
      <c r="C1626" s="148" t="s">
        <v>123</v>
      </c>
      <c r="D1626" s="148">
        <v>3098</v>
      </c>
      <c r="E1626" s="148" t="s">
        <v>201</v>
      </c>
      <c r="F1626" s="148">
        <v>3.4790000000000001</v>
      </c>
      <c r="G1626" s="148">
        <v>1500</v>
      </c>
      <c r="H1626" s="148">
        <v>0.52200000000000002</v>
      </c>
      <c r="I1626" s="148" t="s">
        <v>192</v>
      </c>
      <c r="J1626" s="148" t="s">
        <v>75</v>
      </c>
    </row>
    <row r="1627" spans="1:10" x14ac:dyDescent="0.35">
      <c r="A1627" s="148">
        <v>8.9516666666666609</v>
      </c>
      <c r="B1627" s="148">
        <v>37</v>
      </c>
      <c r="C1627" s="148" t="s">
        <v>123</v>
      </c>
      <c r="D1627" s="148">
        <v>3118</v>
      </c>
      <c r="E1627" s="148" t="s">
        <v>201</v>
      </c>
      <c r="F1627" s="148">
        <v>3.4790000000000001</v>
      </c>
      <c r="G1627" s="148">
        <v>1500</v>
      </c>
      <c r="H1627" s="148">
        <v>0.52200000000000002</v>
      </c>
      <c r="I1627" s="148" t="s">
        <v>192</v>
      </c>
      <c r="J1627" s="148" t="s">
        <v>75</v>
      </c>
    </row>
    <row r="1628" spans="1:10" x14ac:dyDescent="0.35">
      <c r="A1628" s="148">
        <v>9.0016666666666598</v>
      </c>
      <c r="B1628" s="148">
        <v>37</v>
      </c>
      <c r="C1628" s="148" t="s">
        <v>123</v>
      </c>
      <c r="D1628" s="148">
        <v>3132</v>
      </c>
      <c r="E1628" s="148" t="s">
        <v>201</v>
      </c>
      <c r="F1628" s="148">
        <v>3.4790000000000001</v>
      </c>
      <c r="G1628" s="148">
        <v>1500</v>
      </c>
      <c r="H1628" s="148">
        <v>0.52200000000000002</v>
      </c>
      <c r="I1628" s="148" t="s">
        <v>192</v>
      </c>
      <c r="J1628" s="148" t="s">
        <v>75</v>
      </c>
    </row>
    <row r="1629" spans="1:10" x14ac:dyDescent="0.35">
      <c r="A1629" s="148">
        <v>9.0516666666666605</v>
      </c>
      <c r="B1629" s="148">
        <v>37</v>
      </c>
      <c r="C1629" s="148" t="s">
        <v>123</v>
      </c>
      <c r="D1629" s="148">
        <v>3337</v>
      </c>
      <c r="E1629" s="148" t="s">
        <v>201</v>
      </c>
      <c r="F1629" s="148">
        <v>3.4790000000000001</v>
      </c>
      <c r="G1629" s="148">
        <v>1500</v>
      </c>
      <c r="H1629" s="148">
        <v>0.52200000000000002</v>
      </c>
      <c r="I1629" s="148" t="s">
        <v>192</v>
      </c>
      <c r="J1629" s="148" t="s">
        <v>75</v>
      </c>
    </row>
    <row r="1630" spans="1:10" x14ac:dyDescent="0.35">
      <c r="A1630" s="148">
        <v>9.1016666666666595</v>
      </c>
      <c r="B1630" s="148">
        <v>37</v>
      </c>
      <c r="C1630" s="148" t="s">
        <v>123</v>
      </c>
      <c r="D1630" s="148">
        <v>3563</v>
      </c>
      <c r="E1630" s="148" t="s">
        <v>201</v>
      </c>
      <c r="F1630" s="148">
        <v>3.4790000000000001</v>
      </c>
      <c r="G1630" s="148">
        <v>1500</v>
      </c>
      <c r="H1630" s="148">
        <v>0.52200000000000002</v>
      </c>
      <c r="I1630" s="148" t="s">
        <v>192</v>
      </c>
      <c r="J1630" s="148" t="s">
        <v>75</v>
      </c>
    </row>
    <row r="1631" spans="1:10" x14ac:dyDescent="0.35">
      <c r="A1631" s="148">
        <v>9.1516666666666602</v>
      </c>
      <c r="B1631" s="148">
        <v>37</v>
      </c>
      <c r="C1631" s="148" t="s">
        <v>123</v>
      </c>
      <c r="D1631" s="148">
        <v>3329</v>
      </c>
      <c r="E1631" s="148" t="s">
        <v>201</v>
      </c>
      <c r="F1631" s="148">
        <v>3.4790000000000001</v>
      </c>
      <c r="G1631" s="148">
        <v>1500</v>
      </c>
      <c r="H1631" s="148">
        <v>0.52200000000000002</v>
      </c>
      <c r="I1631" s="148" t="s">
        <v>192</v>
      </c>
      <c r="J1631" s="148" t="s">
        <v>75</v>
      </c>
    </row>
    <row r="1632" spans="1:10" x14ac:dyDescent="0.35">
      <c r="A1632" s="148">
        <v>9.2016666666666609</v>
      </c>
      <c r="B1632" s="148">
        <v>37</v>
      </c>
      <c r="C1632" s="148" t="s">
        <v>123</v>
      </c>
      <c r="D1632" s="148">
        <v>3342</v>
      </c>
      <c r="E1632" s="148" t="s">
        <v>201</v>
      </c>
      <c r="F1632" s="148">
        <v>3.4790000000000001</v>
      </c>
      <c r="G1632" s="148">
        <v>1500</v>
      </c>
      <c r="H1632" s="148">
        <v>0.52200000000000002</v>
      </c>
      <c r="I1632" s="148" t="s">
        <v>192</v>
      </c>
      <c r="J1632" s="148" t="s">
        <v>75</v>
      </c>
    </row>
    <row r="1633" spans="1:10" x14ac:dyDescent="0.35">
      <c r="A1633" s="148">
        <v>9.2516666666666598</v>
      </c>
      <c r="B1633" s="148">
        <v>37</v>
      </c>
      <c r="C1633" s="148" t="s">
        <v>123</v>
      </c>
      <c r="D1633" s="148">
        <v>3159</v>
      </c>
      <c r="E1633" s="148" t="s">
        <v>201</v>
      </c>
      <c r="F1633" s="148">
        <v>3.4790000000000001</v>
      </c>
      <c r="G1633" s="148">
        <v>1500</v>
      </c>
      <c r="H1633" s="148">
        <v>0.52200000000000002</v>
      </c>
      <c r="I1633" s="148" t="s">
        <v>192</v>
      </c>
      <c r="J1633" s="148" t="s">
        <v>75</v>
      </c>
    </row>
    <row r="1634" spans="1:10" x14ac:dyDescent="0.35">
      <c r="A1634" s="148">
        <v>9.3016666666666605</v>
      </c>
      <c r="B1634" s="148">
        <v>37</v>
      </c>
      <c r="C1634" s="148" t="s">
        <v>123</v>
      </c>
      <c r="D1634" s="148">
        <v>3328</v>
      </c>
      <c r="E1634" s="148" t="s">
        <v>201</v>
      </c>
      <c r="F1634" s="148">
        <v>3.4790000000000001</v>
      </c>
      <c r="G1634" s="148">
        <v>1500</v>
      </c>
      <c r="H1634" s="148">
        <v>0.52200000000000002</v>
      </c>
      <c r="I1634" s="148" t="s">
        <v>192</v>
      </c>
      <c r="J1634" s="148" t="s">
        <v>75</v>
      </c>
    </row>
    <row r="1635" spans="1:10" x14ac:dyDescent="0.35">
      <c r="A1635" s="148">
        <v>9.3516666666666595</v>
      </c>
      <c r="B1635" s="148">
        <v>37.1</v>
      </c>
      <c r="C1635" s="148" t="s">
        <v>123</v>
      </c>
      <c r="D1635" s="148">
        <v>2986</v>
      </c>
      <c r="E1635" s="148" t="s">
        <v>201</v>
      </c>
      <c r="F1635" s="148">
        <v>3.4790000000000001</v>
      </c>
      <c r="G1635" s="148">
        <v>1500</v>
      </c>
      <c r="H1635" s="148">
        <v>0.52200000000000002</v>
      </c>
      <c r="I1635" s="148" t="s">
        <v>192</v>
      </c>
      <c r="J1635" s="148" t="s">
        <v>75</v>
      </c>
    </row>
    <row r="1636" spans="1:10" x14ac:dyDescent="0.35">
      <c r="A1636" s="148">
        <v>9.4016666666666602</v>
      </c>
      <c r="B1636" s="148">
        <v>37</v>
      </c>
      <c r="C1636" s="148" t="s">
        <v>123</v>
      </c>
      <c r="D1636" s="148">
        <v>3101</v>
      </c>
      <c r="E1636" s="148" t="s">
        <v>201</v>
      </c>
      <c r="F1636" s="148">
        <v>3.4790000000000001</v>
      </c>
      <c r="G1636" s="148">
        <v>1500</v>
      </c>
      <c r="H1636" s="148">
        <v>0.52200000000000002</v>
      </c>
      <c r="I1636" s="148" t="s">
        <v>192</v>
      </c>
      <c r="J1636" s="148" t="s">
        <v>75</v>
      </c>
    </row>
    <row r="1637" spans="1:10" x14ac:dyDescent="0.35">
      <c r="A1637" s="148">
        <v>9.4516666666666609</v>
      </c>
      <c r="B1637" s="148">
        <v>37</v>
      </c>
      <c r="C1637" s="148" t="s">
        <v>123</v>
      </c>
      <c r="D1637" s="148">
        <v>3236</v>
      </c>
      <c r="E1637" s="148" t="s">
        <v>201</v>
      </c>
      <c r="F1637" s="148">
        <v>3.4790000000000001</v>
      </c>
      <c r="G1637" s="148">
        <v>1500</v>
      </c>
      <c r="H1637" s="148">
        <v>0.52200000000000002</v>
      </c>
      <c r="I1637" s="148" t="s">
        <v>192</v>
      </c>
      <c r="J1637" s="148" t="s">
        <v>75</v>
      </c>
    </row>
    <row r="1638" spans="1:10" x14ac:dyDescent="0.35">
      <c r="A1638" s="148">
        <v>9.5016666666666598</v>
      </c>
      <c r="B1638" s="148">
        <v>37</v>
      </c>
      <c r="C1638" s="148" t="s">
        <v>123</v>
      </c>
      <c r="D1638" s="148">
        <v>3111</v>
      </c>
      <c r="E1638" s="148" t="s">
        <v>201</v>
      </c>
      <c r="F1638" s="148">
        <v>3.4790000000000001</v>
      </c>
      <c r="G1638" s="148">
        <v>1500</v>
      </c>
      <c r="H1638" s="148">
        <v>0.52200000000000002</v>
      </c>
      <c r="I1638" s="148" t="s">
        <v>192</v>
      </c>
      <c r="J1638" s="148" t="s">
        <v>75</v>
      </c>
    </row>
    <row r="1639" spans="1:10" x14ac:dyDescent="0.35">
      <c r="A1639" s="148">
        <v>9.5516666666666605</v>
      </c>
      <c r="B1639" s="148">
        <v>37</v>
      </c>
      <c r="C1639" s="148" t="s">
        <v>123</v>
      </c>
      <c r="D1639" s="148">
        <v>3438</v>
      </c>
      <c r="E1639" s="148" t="s">
        <v>201</v>
      </c>
      <c r="F1639" s="148">
        <v>3.4790000000000001</v>
      </c>
      <c r="G1639" s="148">
        <v>1500</v>
      </c>
      <c r="H1639" s="148">
        <v>0.52200000000000002</v>
      </c>
      <c r="I1639" s="148" t="s">
        <v>192</v>
      </c>
      <c r="J1639" s="148" t="s">
        <v>75</v>
      </c>
    </row>
    <row r="1640" spans="1:10" x14ac:dyDescent="0.35">
      <c r="A1640" s="148">
        <v>9.6016666666666595</v>
      </c>
      <c r="B1640" s="148">
        <v>37</v>
      </c>
      <c r="C1640" s="148" t="s">
        <v>123</v>
      </c>
      <c r="D1640" s="148">
        <v>3326</v>
      </c>
      <c r="E1640" s="148" t="s">
        <v>201</v>
      </c>
      <c r="F1640" s="148">
        <v>3.4790000000000001</v>
      </c>
      <c r="G1640" s="148">
        <v>1500</v>
      </c>
      <c r="H1640" s="148">
        <v>0.52200000000000002</v>
      </c>
      <c r="I1640" s="148" t="s">
        <v>192</v>
      </c>
      <c r="J1640" s="148" t="s">
        <v>75</v>
      </c>
    </row>
    <row r="1641" spans="1:10" x14ac:dyDescent="0.35">
      <c r="A1641" s="148">
        <v>9.6516666666666602</v>
      </c>
      <c r="B1641" s="148">
        <v>37</v>
      </c>
      <c r="C1641" s="148" t="s">
        <v>123</v>
      </c>
      <c r="D1641" s="148">
        <v>3251</v>
      </c>
      <c r="E1641" s="148" t="s">
        <v>201</v>
      </c>
      <c r="F1641" s="148">
        <v>3.4790000000000001</v>
      </c>
      <c r="G1641" s="148">
        <v>1500</v>
      </c>
      <c r="H1641" s="148">
        <v>0.52200000000000002</v>
      </c>
      <c r="I1641" s="148" t="s">
        <v>192</v>
      </c>
      <c r="J1641" s="148" t="s">
        <v>75</v>
      </c>
    </row>
    <row r="1642" spans="1:10" x14ac:dyDescent="0.35">
      <c r="A1642" s="148">
        <v>9.7016666666666609</v>
      </c>
      <c r="B1642" s="148">
        <v>37</v>
      </c>
      <c r="C1642" s="148" t="s">
        <v>123</v>
      </c>
      <c r="D1642" s="148">
        <v>4329</v>
      </c>
      <c r="E1642" s="148" t="s">
        <v>201</v>
      </c>
      <c r="F1642" s="148">
        <v>3.4790000000000001</v>
      </c>
      <c r="G1642" s="148">
        <v>1500</v>
      </c>
      <c r="H1642" s="148">
        <v>0.52200000000000002</v>
      </c>
      <c r="I1642" s="148" t="s">
        <v>192</v>
      </c>
      <c r="J1642" s="148" t="s">
        <v>75</v>
      </c>
    </row>
    <row r="1643" spans="1:10" x14ac:dyDescent="0.35">
      <c r="A1643" s="148">
        <v>9.7516666666666598</v>
      </c>
      <c r="B1643" s="148">
        <v>37</v>
      </c>
      <c r="C1643" s="148" t="s">
        <v>123</v>
      </c>
      <c r="D1643" s="148">
        <v>3103</v>
      </c>
      <c r="E1643" s="148" t="s">
        <v>201</v>
      </c>
      <c r="F1643" s="148">
        <v>3.4790000000000001</v>
      </c>
      <c r="G1643" s="148">
        <v>1500</v>
      </c>
      <c r="H1643" s="148">
        <v>0.52200000000000002</v>
      </c>
      <c r="I1643" s="148" t="s">
        <v>192</v>
      </c>
      <c r="J1643" s="148" t="s">
        <v>75</v>
      </c>
    </row>
    <row r="1644" spans="1:10" x14ac:dyDescent="0.35">
      <c r="A1644" s="148">
        <v>9.8016666666666605</v>
      </c>
      <c r="B1644" s="148">
        <v>37</v>
      </c>
      <c r="C1644" s="148" t="s">
        <v>123</v>
      </c>
      <c r="D1644" s="148">
        <v>3003</v>
      </c>
      <c r="E1644" s="148" t="s">
        <v>201</v>
      </c>
      <c r="F1644" s="148">
        <v>3.4790000000000001</v>
      </c>
      <c r="G1644" s="148">
        <v>1500</v>
      </c>
      <c r="H1644" s="148">
        <v>0.52200000000000002</v>
      </c>
      <c r="I1644" s="148" t="s">
        <v>192</v>
      </c>
      <c r="J1644" s="148" t="s">
        <v>75</v>
      </c>
    </row>
    <row r="1645" spans="1:10" x14ac:dyDescent="0.35">
      <c r="A1645" s="148">
        <v>9.8516666666666595</v>
      </c>
      <c r="B1645" s="148">
        <v>37</v>
      </c>
      <c r="C1645" s="148" t="s">
        <v>123</v>
      </c>
      <c r="D1645" s="148">
        <v>4182</v>
      </c>
      <c r="E1645" s="148" t="s">
        <v>201</v>
      </c>
      <c r="F1645" s="148">
        <v>3.4790000000000001</v>
      </c>
      <c r="G1645" s="148">
        <v>1500</v>
      </c>
      <c r="H1645" s="148">
        <v>0.52200000000000002</v>
      </c>
      <c r="I1645" s="148" t="s">
        <v>192</v>
      </c>
      <c r="J1645" s="148" t="s">
        <v>75</v>
      </c>
    </row>
    <row r="1646" spans="1:10" x14ac:dyDescent="0.35">
      <c r="A1646" s="148">
        <v>9.9016666666666602</v>
      </c>
      <c r="B1646" s="148">
        <v>37</v>
      </c>
      <c r="C1646" s="148" t="s">
        <v>123</v>
      </c>
      <c r="D1646" s="148">
        <v>3284</v>
      </c>
      <c r="E1646" s="148" t="s">
        <v>201</v>
      </c>
      <c r="F1646" s="148">
        <v>3.4790000000000001</v>
      </c>
      <c r="G1646" s="148">
        <v>1500</v>
      </c>
      <c r="H1646" s="148">
        <v>0.52200000000000002</v>
      </c>
      <c r="I1646" s="148" t="s">
        <v>192</v>
      </c>
      <c r="J1646" s="148" t="s">
        <v>75</v>
      </c>
    </row>
    <row r="1647" spans="1:10" x14ac:dyDescent="0.35">
      <c r="A1647" s="148">
        <v>9.9516666666666609</v>
      </c>
      <c r="B1647" s="148">
        <v>37</v>
      </c>
      <c r="C1647" s="148" t="s">
        <v>123</v>
      </c>
      <c r="D1647" s="148">
        <v>3524</v>
      </c>
      <c r="E1647" s="148" t="s">
        <v>201</v>
      </c>
      <c r="F1647" s="148">
        <v>3.4790000000000001</v>
      </c>
      <c r="G1647" s="148">
        <v>1500</v>
      </c>
      <c r="H1647" s="148">
        <v>0.52200000000000002</v>
      </c>
      <c r="I1647" s="148" t="s">
        <v>192</v>
      </c>
      <c r="J1647" s="148" t="s">
        <v>75</v>
      </c>
    </row>
    <row r="1648" spans="1:10" x14ac:dyDescent="0.35">
      <c r="A1648" s="148">
        <v>10.001666666666599</v>
      </c>
      <c r="B1648" s="148">
        <v>37</v>
      </c>
      <c r="C1648" s="148" t="s">
        <v>123</v>
      </c>
      <c r="D1648" s="148">
        <v>3300</v>
      </c>
      <c r="E1648" s="148" t="s">
        <v>201</v>
      </c>
      <c r="F1648" s="148">
        <v>3.4790000000000001</v>
      </c>
      <c r="G1648" s="148">
        <v>1500</v>
      </c>
      <c r="H1648" s="148">
        <v>0.52200000000000002</v>
      </c>
      <c r="I1648" s="148" t="s">
        <v>192</v>
      </c>
      <c r="J1648" s="148" t="s">
        <v>75</v>
      </c>
    </row>
    <row r="1649" spans="1:10" x14ac:dyDescent="0.35">
      <c r="A1649" s="148">
        <v>10.0516666666666</v>
      </c>
      <c r="B1649" s="148">
        <v>37</v>
      </c>
      <c r="C1649" s="148" t="s">
        <v>123</v>
      </c>
      <c r="D1649" s="148">
        <v>3227</v>
      </c>
      <c r="E1649" s="148" t="s">
        <v>201</v>
      </c>
      <c r="F1649" s="148">
        <v>3.4790000000000001</v>
      </c>
      <c r="G1649" s="148">
        <v>1500</v>
      </c>
      <c r="H1649" s="148">
        <v>0.52200000000000002</v>
      </c>
      <c r="I1649" s="148" t="s">
        <v>192</v>
      </c>
      <c r="J1649" s="148" t="s">
        <v>75</v>
      </c>
    </row>
    <row r="1650" spans="1:10" x14ac:dyDescent="0.35">
      <c r="A1650" s="148">
        <v>10.101666666666601</v>
      </c>
      <c r="B1650" s="148">
        <v>37</v>
      </c>
      <c r="C1650" s="148" t="s">
        <v>123</v>
      </c>
      <c r="D1650" s="148">
        <v>3265</v>
      </c>
      <c r="E1650" s="148" t="s">
        <v>201</v>
      </c>
      <c r="F1650" s="148">
        <v>3.4790000000000001</v>
      </c>
      <c r="G1650" s="148">
        <v>1500</v>
      </c>
      <c r="H1650" s="148">
        <v>0.52200000000000002</v>
      </c>
      <c r="I1650" s="148" t="s">
        <v>192</v>
      </c>
      <c r="J1650" s="148" t="s">
        <v>75</v>
      </c>
    </row>
    <row r="1651" spans="1:10" x14ac:dyDescent="0.35">
      <c r="A1651" s="148">
        <v>10.1516666666666</v>
      </c>
      <c r="B1651" s="148">
        <v>37</v>
      </c>
      <c r="C1651" s="148" t="s">
        <v>123</v>
      </c>
      <c r="D1651" s="148">
        <v>3159</v>
      </c>
      <c r="E1651" s="148" t="s">
        <v>201</v>
      </c>
      <c r="F1651" s="148">
        <v>3.4790000000000001</v>
      </c>
      <c r="G1651" s="148">
        <v>1500</v>
      </c>
      <c r="H1651" s="148">
        <v>0.52200000000000002</v>
      </c>
      <c r="I1651" s="148" t="s">
        <v>192</v>
      </c>
      <c r="J1651" s="148" t="s">
        <v>75</v>
      </c>
    </row>
    <row r="1652" spans="1:10" x14ac:dyDescent="0.35">
      <c r="A1652" s="148">
        <v>10.2016666666666</v>
      </c>
      <c r="B1652" s="148">
        <v>37.1</v>
      </c>
      <c r="C1652" s="148" t="s">
        <v>123</v>
      </c>
      <c r="D1652" s="148">
        <v>3560</v>
      </c>
      <c r="E1652" s="148" t="s">
        <v>201</v>
      </c>
      <c r="F1652" s="148">
        <v>3.4790000000000001</v>
      </c>
      <c r="G1652" s="148">
        <v>1500</v>
      </c>
      <c r="H1652" s="148">
        <v>0.52200000000000002</v>
      </c>
      <c r="I1652" s="148" t="s">
        <v>192</v>
      </c>
      <c r="J1652" s="148" t="s">
        <v>75</v>
      </c>
    </row>
    <row r="1653" spans="1:10" x14ac:dyDescent="0.35">
      <c r="A1653" s="148">
        <v>10.251666666666599</v>
      </c>
      <c r="B1653" s="148">
        <v>37</v>
      </c>
      <c r="C1653" s="148" t="s">
        <v>123</v>
      </c>
      <c r="D1653" s="148">
        <v>3583</v>
      </c>
      <c r="E1653" s="148" t="s">
        <v>201</v>
      </c>
      <c r="F1653" s="148">
        <v>3.4790000000000001</v>
      </c>
      <c r="G1653" s="148">
        <v>1500</v>
      </c>
      <c r="H1653" s="148">
        <v>0.52200000000000002</v>
      </c>
      <c r="I1653" s="148" t="s">
        <v>192</v>
      </c>
      <c r="J1653" s="148" t="s">
        <v>75</v>
      </c>
    </row>
    <row r="1654" spans="1:10" x14ac:dyDescent="0.35">
      <c r="A1654" s="148">
        <v>10.3016666666666</v>
      </c>
      <c r="B1654" s="148">
        <v>37</v>
      </c>
      <c r="C1654" s="148" t="s">
        <v>123</v>
      </c>
      <c r="D1654" s="148">
        <v>3318</v>
      </c>
      <c r="E1654" s="148" t="s">
        <v>201</v>
      </c>
      <c r="F1654" s="148">
        <v>3.4790000000000001</v>
      </c>
      <c r="G1654" s="148">
        <v>1500</v>
      </c>
      <c r="H1654" s="148">
        <v>0.52200000000000002</v>
      </c>
      <c r="I1654" s="148" t="s">
        <v>192</v>
      </c>
      <c r="J1654" s="148" t="s">
        <v>75</v>
      </c>
    </row>
    <row r="1655" spans="1:10" x14ac:dyDescent="0.35">
      <c r="A1655" s="148">
        <v>10.351666666666601</v>
      </c>
      <c r="B1655" s="148">
        <v>37</v>
      </c>
      <c r="C1655" s="148" t="s">
        <v>123</v>
      </c>
      <c r="D1655" s="148">
        <v>3620</v>
      </c>
      <c r="E1655" s="148" t="s">
        <v>201</v>
      </c>
      <c r="F1655" s="148">
        <v>3.4790000000000001</v>
      </c>
      <c r="G1655" s="148">
        <v>1500</v>
      </c>
      <c r="H1655" s="148">
        <v>0.52200000000000002</v>
      </c>
      <c r="I1655" s="148" t="s">
        <v>192</v>
      </c>
      <c r="J1655" s="148" t="s">
        <v>75</v>
      </c>
    </row>
    <row r="1656" spans="1:10" x14ac:dyDescent="0.35">
      <c r="A1656" s="148">
        <v>10.4016666666666</v>
      </c>
      <c r="B1656" s="148">
        <v>37</v>
      </c>
      <c r="C1656" s="148" t="s">
        <v>123</v>
      </c>
      <c r="D1656" s="148">
        <v>3769</v>
      </c>
      <c r="E1656" s="148" t="s">
        <v>201</v>
      </c>
      <c r="F1656" s="148">
        <v>3.4790000000000001</v>
      </c>
      <c r="G1656" s="148">
        <v>1500</v>
      </c>
      <c r="H1656" s="148">
        <v>0.52200000000000002</v>
      </c>
      <c r="I1656" s="148" t="s">
        <v>192</v>
      </c>
      <c r="J1656" s="148" t="s">
        <v>75</v>
      </c>
    </row>
    <row r="1657" spans="1:10" x14ac:dyDescent="0.35">
      <c r="A1657" s="148">
        <v>10.4516666666666</v>
      </c>
      <c r="B1657" s="148">
        <v>37</v>
      </c>
      <c r="C1657" s="148" t="s">
        <v>123</v>
      </c>
      <c r="D1657" s="148">
        <v>3632</v>
      </c>
      <c r="E1657" s="148" t="s">
        <v>201</v>
      </c>
      <c r="F1657" s="148">
        <v>3.4790000000000001</v>
      </c>
      <c r="G1657" s="148">
        <v>1500</v>
      </c>
      <c r="H1657" s="148">
        <v>0.52200000000000002</v>
      </c>
      <c r="I1657" s="148" t="s">
        <v>192</v>
      </c>
      <c r="J1657" s="148" t="s">
        <v>75</v>
      </c>
    </row>
    <row r="1658" spans="1:10" x14ac:dyDescent="0.35">
      <c r="A1658" s="148">
        <v>10.501666666666599</v>
      </c>
      <c r="B1658" s="148">
        <v>37</v>
      </c>
      <c r="C1658" s="148" t="s">
        <v>123</v>
      </c>
      <c r="D1658" s="148">
        <v>3385</v>
      </c>
      <c r="E1658" s="148" t="s">
        <v>201</v>
      </c>
      <c r="F1658" s="148">
        <v>3.4790000000000001</v>
      </c>
      <c r="G1658" s="148">
        <v>1500</v>
      </c>
      <c r="H1658" s="148">
        <v>0.52200000000000002</v>
      </c>
      <c r="I1658" s="148" t="s">
        <v>192</v>
      </c>
      <c r="J1658" s="148" t="s">
        <v>75</v>
      </c>
    </row>
    <row r="1659" spans="1:10" x14ac:dyDescent="0.35">
      <c r="A1659" s="148">
        <v>10.5516666666666</v>
      </c>
      <c r="B1659" s="148">
        <v>37</v>
      </c>
      <c r="C1659" s="148" t="s">
        <v>123</v>
      </c>
      <c r="D1659" s="148">
        <v>3319</v>
      </c>
      <c r="E1659" s="148" t="s">
        <v>201</v>
      </c>
      <c r="F1659" s="148">
        <v>3.4790000000000001</v>
      </c>
      <c r="G1659" s="148">
        <v>1500</v>
      </c>
      <c r="H1659" s="148">
        <v>0.52200000000000002</v>
      </c>
      <c r="I1659" s="148" t="s">
        <v>192</v>
      </c>
      <c r="J1659" s="148" t="s">
        <v>75</v>
      </c>
    </row>
    <row r="1660" spans="1:10" x14ac:dyDescent="0.35">
      <c r="A1660" s="148">
        <v>10.601666666666601</v>
      </c>
      <c r="B1660" s="148">
        <v>37</v>
      </c>
      <c r="C1660" s="148" t="s">
        <v>123</v>
      </c>
      <c r="D1660" s="148">
        <v>3334</v>
      </c>
      <c r="E1660" s="148" t="s">
        <v>201</v>
      </c>
      <c r="F1660" s="148">
        <v>3.4790000000000001</v>
      </c>
      <c r="G1660" s="148">
        <v>1500</v>
      </c>
      <c r="H1660" s="148">
        <v>0.52200000000000002</v>
      </c>
      <c r="I1660" s="148" t="s">
        <v>192</v>
      </c>
      <c r="J1660" s="148" t="s">
        <v>75</v>
      </c>
    </row>
    <row r="1661" spans="1:10" x14ac:dyDescent="0.35">
      <c r="A1661" s="148">
        <v>10.6516666666666</v>
      </c>
      <c r="B1661" s="148">
        <v>37</v>
      </c>
      <c r="C1661" s="148" t="s">
        <v>123</v>
      </c>
      <c r="D1661" s="148">
        <v>3397</v>
      </c>
      <c r="E1661" s="148" t="s">
        <v>201</v>
      </c>
      <c r="F1661" s="148">
        <v>3.4790000000000001</v>
      </c>
      <c r="G1661" s="148">
        <v>1500</v>
      </c>
      <c r="H1661" s="148">
        <v>0.52200000000000002</v>
      </c>
      <c r="I1661" s="148" t="s">
        <v>192</v>
      </c>
      <c r="J1661" s="148" t="s">
        <v>75</v>
      </c>
    </row>
    <row r="1662" spans="1:10" x14ac:dyDescent="0.35">
      <c r="A1662" s="148">
        <v>10.7016666666666</v>
      </c>
      <c r="B1662" s="148">
        <v>37</v>
      </c>
      <c r="C1662" s="148" t="s">
        <v>123</v>
      </c>
      <c r="D1662" s="148">
        <v>3666</v>
      </c>
      <c r="E1662" s="148" t="s">
        <v>201</v>
      </c>
      <c r="F1662" s="148">
        <v>3.4790000000000001</v>
      </c>
      <c r="G1662" s="148">
        <v>1500</v>
      </c>
      <c r="H1662" s="148">
        <v>0.52200000000000002</v>
      </c>
      <c r="I1662" s="148" t="s">
        <v>192</v>
      </c>
      <c r="J1662" s="148" t="s">
        <v>75</v>
      </c>
    </row>
    <row r="1663" spans="1:10" x14ac:dyDescent="0.35">
      <c r="A1663" s="148">
        <v>10.751666666666599</v>
      </c>
      <c r="B1663" s="148">
        <v>37</v>
      </c>
      <c r="C1663" s="148" t="s">
        <v>123</v>
      </c>
      <c r="D1663" s="148">
        <v>3622</v>
      </c>
      <c r="E1663" s="148" t="s">
        <v>201</v>
      </c>
      <c r="F1663" s="148">
        <v>3.4790000000000001</v>
      </c>
      <c r="G1663" s="148">
        <v>1500</v>
      </c>
      <c r="H1663" s="148">
        <v>0.52200000000000002</v>
      </c>
      <c r="I1663" s="148" t="s">
        <v>192</v>
      </c>
      <c r="J1663" s="148" t="s">
        <v>75</v>
      </c>
    </row>
    <row r="1664" spans="1:10" x14ac:dyDescent="0.35">
      <c r="A1664" s="148">
        <v>10.8016666666666</v>
      </c>
      <c r="B1664" s="148">
        <v>37</v>
      </c>
      <c r="C1664" s="148" t="s">
        <v>123</v>
      </c>
      <c r="D1664" s="148">
        <v>3701</v>
      </c>
      <c r="E1664" s="148" t="s">
        <v>201</v>
      </c>
      <c r="F1664" s="148">
        <v>3.4790000000000001</v>
      </c>
      <c r="G1664" s="148">
        <v>1500</v>
      </c>
      <c r="H1664" s="148">
        <v>0.52200000000000002</v>
      </c>
      <c r="I1664" s="148" t="s">
        <v>192</v>
      </c>
      <c r="J1664" s="148" t="s">
        <v>75</v>
      </c>
    </row>
    <row r="1665" spans="1:10" x14ac:dyDescent="0.35">
      <c r="A1665" s="148">
        <v>10.851666666666601</v>
      </c>
      <c r="B1665" s="148">
        <v>37</v>
      </c>
      <c r="C1665" s="148" t="s">
        <v>123</v>
      </c>
      <c r="D1665" s="148">
        <v>3507</v>
      </c>
      <c r="E1665" s="148" t="s">
        <v>201</v>
      </c>
      <c r="F1665" s="148">
        <v>3.4790000000000001</v>
      </c>
      <c r="G1665" s="148">
        <v>1500</v>
      </c>
      <c r="H1665" s="148">
        <v>0.52200000000000002</v>
      </c>
      <c r="I1665" s="148" t="s">
        <v>192</v>
      </c>
      <c r="J1665" s="148" t="s">
        <v>75</v>
      </c>
    </row>
    <row r="1666" spans="1:10" x14ac:dyDescent="0.35">
      <c r="A1666" s="148">
        <v>10.9016666666666</v>
      </c>
      <c r="B1666" s="148">
        <v>37</v>
      </c>
      <c r="C1666" s="148" t="s">
        <v>123</v>
      </c>
      <c r="D1666" s="148">
        <v>3777</v>
      </c>
      <c r="E1666" s="148" t="s">
        <v>201</v>
      </c>
      <c r="F1666" s="148">
        <v>3.4790000000000001</v>
      </c>
      <c r="G1666" s="148">
        <v>1500</v>
      </c>
      <c r="H1666" s="148">
        <v>0.52200000000000002</v>
      </c>
      <c r="I1666" s="148" t="s">
        <v>192</v>
      </c>
      <c r="J1666" s="148" t="s">
        <v>75</v>
      </c>
    </row>
    <row r="1667" spans="1:10" x14ac:dyDescent="0.35">
      <c r="A1667" s="148">
        <v>10.9516666666666</v>
      </c>
      <c r="B1667" s="148">
        <v>37</v>
      </c>
      <c r="C1667" s="148" t="s">
        <v>123</v>
      </c>
      <c r="D1667" s="148">
        <v>3456</v>
      </c>
      <c r="E1667" s="148" t="s">
        <v>201</v>
      </c>
      <c r="F1667" s="148">
        <v>3.4790000000000001</v>
      </c>
      <c r="G1667" s="148">
        <v>1500</v>
      </c>
      <c r="H1667" s="148">
        <v>0.52200000000000002</v>
      </c>
      <c r="I1667" s="148" t="s">
        <v>192</v>
      </c>
      <c r="J1667" s="148" t="s">
        <v>75</v>
      </c>
    </row>
    <row r="1668" spans="1:10" x14ac:dyDescent="0.35">
      <c r="A1668" s="148">
        <v>11.001666666666599</v>
      </c>
      <c r="B1668" s="148">
        <v>37</v>
      </c>
      <c r="C1668" s="148" t="s">
        <v>123</v>
      </c>
      <c r="D1668" s="148">
        <v>3676</v>
      </c>
      <c r="E1668" s="148" t="s">
        <v>201</v>
      </c>
      <c r="F1668" s="148">
        <v>3.4790000000000001</v>
      </c>
      <c r="G1668" s="148">
        <v>1500</v>
      </c>
      <c r="H1668" s="148">
        <v>0.52200000000000002</v>
      </c>
      <c r="I1668" s="148" t="s">
        <v>192</v>
      </c>
      <c r="J1668" s="148" t="s">
        <v>75</v>
      </c>
    </row>
    <row r="1669" spans="1:10" x14ac:dyDescent="0.35">
      <c r="A1669" s="148">
        <v>11.0516666666666</v>
      </c>
      <c r="B1669" s="148">
        <v>37</v>
      </c>
      <c r="C1669" s="148" t="s">
        <v>123</v>
      </c>
      <c r="D1669" s="148">
        <v>3321</v>
      </c>
      <c r="E1669" s="148" t="s">
        <v>201</v>
      </c>
      <c r="F1669" s="148">
        <v>3.4790000000000001</v>
      </c>
      <c r="G1669" s="148">
        <v>1500</v>
      </c>
      <c r="H1669" s="148">
        <v>0.52200000000000002</v>
      </c>
      <c r="I1669" s="148" t="s">
        <v>192</v>
      </c>
      <c r="J1669" s="148" t="s">
        <v>75</v>
      </c>
    </row>
    <row r="1670" spans="1:10" x14ac:dyDescent="0.35">
      <c r="A1670" s="148">
        <v>11.101666666666601</v>
      </c>
      <c r="B1670" s="148">
        <v>37</v>
      </c>
      <c r="C1670" s="148" t="s">
        <v>123</v>
      </c>
      <c r="D1670" s="148">
        <v>3474</v>
      </c>
      <c r="E1670" s="148" t="s">
        <v>201</v>
      </c>
      <c r="F1670" s="148">
        <v>3.4790000000000001</v>
      </c>
      <c r="G1670" s="148">
        <v>1500</v>
      </c>
      <c r="H1670" s="148">
        <v>0.52200000000000002</v>
      </c>
      <c r="I1670" s="148" t="s">
        <v>192</v>
      </c>
      <c r="J1670" s="148" t="s">
        <v>75</v>
      </c>
    </row>
    <row r="1671" spans="1:10" x14ac:dyDescent="0.35">
      <c r="A1671" s="148">
        <v>11.1516666666666</v>
      </c>
      <c r="B1671" s="148">
        <v>37</v>
      </c>
      <c r="C1671" s="148" t="s">
        <v>123</v>
      </c>
      <c r="D1671" s="148">
        <v>3775</v>
      </c>
      <c r="E1671" s="148" t="s">
        <v>201</v>
      </c>
      <c r="F1671" s="148">
        <v>3.4790000000000001</v>
      </c>
      <c r="G1671" s="148">
        <v>1500</v>
      </c>
      <c r="H1671" s="148">
        <v>0.52200000000000002</v>
      </c>
      <c r="I1671" s="148" t="s">
        <v>192</v>
      </c>
      <c r="J1671" s="148" t="s">
        <v>75</v>
      </c>
    </row>
    <row r="1672" spans="1:10" x14ac:dyDescent="0.35">
      <c r="A1672" s="148">
        <v>11.2016666666666</v>
      </c>
      <c r="B1672" s="148">
        <v>37</v>
      </c>
      <c r="C1672" s="148" t="s">
        <v>123</v>
      </c>
      <c r="D1672" s="148">
        <v>3633</v>
      </c>
      <c r="E1672" s="148" t="s">
        <v>201</v>
      </c>
      <c r="F1672" s="148">
        <v>3.4790000000000001</v>
      </c>
      <c r="G1672" s="148">
        <v>1500</v>
      </c>
      <c r="H1672" s="148">
        <v>0.52200000000000002</v>
      </c>
      <c r="I1672" s="148" t="s">
        <v>192</v>
      </c>
      <c r="J1672" s="148" t="s">
        <v>75</v>
      </c>
    </row>
    <row r="1673" spans="1:10" x14ac:dyDescent="0.35">
      <c r="A1673" s="148">
        <v>11.251666666666599</v>
      </c>
      <c r="B1673" s="148">
        <v>37</v>
      </c>
      <c r="C1673" s="148" t="s">
        <v>123</v>
      </c>
      <c r="D1673" s="148">
        <v>3767</v>
      </c>
      <c r="E1673" s="148" t="s">
        <v>201</v>
      </c>
      <c r="F1673" s="148">
        <v>3.4790000000000001</v>
      </c>
      <c r="G1673" s="148">
        <v>1500</v>
      </c>
      <c r="H1673" s="148">
        <v>0.52200000000000002</v>
      </c>
      <c r="I1673" s="148" t="s">
        <v>192</v>
      </c>
      <c r="J1673" s="148" t="s">
        <v>75</v>
      </c>
    </row>
    <row r="1674" spans="1:10" x14ac:dyDescent="0.35">
      <c r="A1674" s="148">
        <v>11.3016666666666</v>
      </c>
      <c r="B1674" s="148">
        <v>37</v>
      </c>
      <c r="C1674" s="148" t="s">
        <v>123</v>
      </c>
      <c r="D1674" s="148">
        <v>3896</v>
      </c>
      <c r="E1674" s="148" t="s">
        <v>201</v>
      </c>
      <c r="F1674" s="148">
        <v>3.4790000000000001</v>
      </c>
      <c r="G1674" s="148">
        <v>1500</v>
      </c>
      <c r="H1674" s="148">
        <v>0.52200000000000002</v>
      </c>
      <c r="I1674" s="148" t="s">
        <v>192</v>
      </c>
      <c r="J1674" s="148" t="s">
        <v>75</v>
      </c>
    </row>
    <row r="1675" spans="1:10" x14ac:dyDescent="0.35">
      <c r="A1675" s="148">
        <v>11.351666666666601</v>
      </c>
      <c r="B1675" s="148">
        <v>37</v>
      </c>
      <c r="C1675" s="148" t="s">
        <v>123</v>
      </c>
      <c r="D1675" s="148">
        <v>3640</v>
      </c>
      <c r="E1675" s="148" t="s">
        <v>201</v>
      </c>
      <c r="F1675" s="148">
        <v>3.4790000000000001</v>
      </c>
      <c r="G1675" s="148">
        <v>1500</v>
      </c>
      <c r="H1675" s="148">
        <v>0.52200000000000002</v>
      </c>
      <c r="I1675" s="148" t="s">
        <v>192</v>
      </c>
      <c r="J1675" s="148" t="s">
        <v>75</v>
      </c>
    </row>
    <row r="1676" spans="1:10" x14ac:dyDescent="0.35">
      <c r="A1676" s="148">
        <v>11.4016666666666</v>
      </c>
      <c r="B1676" s="148">
        <v>37</v>
      </c>
      <c r="C1676" s="148" t="s">
        <v>123</v>
      </c>
      <c r="D1676" s="148">
        <v>3466</v>
      </c>
      <c r="E1676" s="148" t="s">
        <v>201</v>
      </c>
      <c r="F1676" s="148">
        <v>3.4790000000000001</v>
      </c>
      <c r="G1676" s="148">
        <v>1500</v>
      </c>
      <c r="H1676" s="148">
        <v>0.52200000000000002</v>
      </c>
      <c r="I1676" s="148" t="s">
        <v>192</v>
      </c>
      <c r="J1676" s="148" t="s">
        <v>75</v>
      </c>
    </row>
    <row r="1677" spans="1:10" x14ac:dyDescent="0.35">
      <c r="A1677" s="148">
        <v>11.4516666666666</v>
      </c>
      <c r="B1677" s="148">
        <v>37</v>
      </c>
      <c r="C1677" s="148" t="s">
        <v>123</v>
      </c>
      <c r="D1677" s="148">
        <v>3593</v>
      </c>
      <c r="E1677" s="148" t="s">
        <v>201</v>
      </c>
      <c r="F1677" s="148">
        <v>3.4790000000000001</v>
      </c>
      <c r="G1677" s="148">
        <v>1500</v>
      </c>
      <c r="H1677" s="148">
        <v>0.52200000000000002</v>
      </c>
      <c r="I1677" s="148" t="s">
        <v>192</v>
      </c>
      <c r="J1677" s="148" t="s">
        <v>75</v>
      </c>
    </row>
    <row r="1678" spans="1:10" x14ac:dyDescent="0.35">
      <c r="A1678" s="148">
        <v>11.501666666666599</v>
      </c>
      <c r="B1678" s="148">
        <v>37</v>
      </c>
      <c r="C1678" s="148" t="s">
        <v>123</v>
      </c>
      <c r="D1678" s="148">
        <v>3726</v>
      </c>
      <c r="E1678" s="148" t="s">
        <v>201</v>
      </c>
      <c r="F1678" s="148">
        <v>3.4790000000000001</v>
      </c>
      <c r="G1678" s="148">
        <v>1500</v>
      </c>
      <c r="H1678" s="148">
        <v>0.52200000000000002</v>
      </c>
      <c r="I1678" s="148" t="s">
        <v>192</v>
      </c>
      <c r="J1678" s="148" t="s">
        <v>75</v>
      </c>
    </row>
    <row r="1679" spans="1:10" x14ac:dyDescent="0.35">
      <c r="A1679" s="148">
        <v>11.5516666666666</v>
      </c>
      <c r="B1679" s="148">
        <v>37</v>
      </c>
      <c r="C1679" s="148" t="s">
        <v>123</v>
      </c>
      <c r="D1679" s="148">
        <v>3483</v>
      </c>
      <c r="E1679" s="148" t="s">
        <v>201</v>
      </c>
      <c r="F1679" s="148">
        <v>3.4790000000000001</v>
      </c>
      <c r="G1679" s="148">
        <v>1500</v>
      </c>
      <c r="H1679" s="148">
        <v>0.52200000000000002</v>
      </c>
      <c r="I1679" s="148" t="s">
        <v>192</v>
      </c>
      <c r="J1679" s="148" t="s">
        <v>75</v>
      </c>
    </row>
    <row r="1680" spans="1:10" x14ac:dyDescent="0.35">
      <c r="A1680" s="148">
        <v>11.601666666666601</v>
      </c>
      <c r="B1680" s="148">
        <v>37</v>
      </c>
      <c r="C1680" s="148" t="s">
        <v>123</v>
      </c>
      <c r="D1680" s="148">
        <v>3823</v>
      </c>
      <c r="E1680" s="148" t="s">
        <v>201</v>
      </c>
      <c r="F1680" s="148">
        <v>3.4790000000000001</v>
      </c>
      <c r="G1680" s="148">
        <v>1500</v>
      </c>
      <c r="H1680" s="148">
        <v>0.52200000000000002</v>
      </c>
      <c r="I1680" s="148" t="s">
        <v>192</v>
      </c>
      <c r="J1680" s="148" t="s">
        <v>75</v>
      </c>
    </row>
    <row r="1681" spans="1:10" x14ac:dyDescent="0.35">
      <c r="A1681" s="148">
        <v>11.6516666666666</v>
      </c>
      <c r="B1681" s="148">
        <v>37</v>
      </c>
      <c r="C1681" s="148" t="s">
        <v>123</v>
      </c>
      <c r="D1681" s="148">
        <v>4298</v>
      </c>
      <c r="E1681" s="148" t="s">
        <v>201</v>
      </c>
      <c r="F1681" s="148">
        <v>3.4790000000000001</v>
      </c>
      <c r="G1681" s="148">
        <v>1500</v>
      </c>
      <c r="H1681" s="148">
        <v>0.52200000000000002</v>
      </c>
      <c r="I1681" s="148" t="s">
        <v>192</v>
      </c>
      <c r="J1681" s="148" t="s">
        <v>75</v>
      </c>
    </row>
    <row r="1682" spans="1:10" x14ac:dyDescent="0.35">
      <c r="A1682" s="148">
        <v>11.7016666666666</v>
      </c>
      <c r="B1682" s="148">
        <v>37</v>
      </c>
      <c r="C1682" s="148" t="s">
        <v>123</v>
      </c>
      <c r="D1682" s="148">
        <v>3652</v>
      </c>
      <c r="E1682" s="148" t="s">
        <v>201</v>
      </c>
      <c r="F1682" s="148">
        <v>3.4790000000000001</v>
      </c>
      <c r="G1682" s="148">
        <v>1500</v>
      </c>
      <c r="H1682" s="148">
        <v>0.52200000000000002</v>
      </c>
      <c r="I1682" s="148" t="s">
        <v>192</v>
      </c>
      <c r="J1682" s="148" t="s">
        <v>75</v>
      </c>
    </row>
    <row r="1683" spans="1:10" x14ac:dyDescent="0.35">
      <c r="A1683" s="148">
        <v>11.751666666666599</v>
      </c>
      <c r="B1683" s="148">
        <v>37</v>
      </c>
      <c r="C1683" s="148" t="s">
        <v>123</v>
      </c>
      <c r="D1683" s="148">
        <v>3622</v>
      </c>
      <c r="E1683" s="148" t="s">
        <v>201</v>
      </c>
      <c r="F1683" s="148">
        <v>3.4790000000000001</v>
      </c>
      <c r="G1683" s="148">
        <v>1500</v>
      </c>
      <c r="H1683" s="148">
        <v>0.52200000000000002</v>
      </c>
      <c r="I1683" s="148" t="s">
        <v>192</v>
      </c>
      <c r="J1683" s="148" t="s">
        <v>75</v>
      </c>
    </row>
    <row r="1684" spans="1:10" x14ac:dyDescent="0.35">
      <c r="A1684" s="148">
        <v>11.8016666666666</v>
      </c>
      <c r="B1684" s="148">
        <v>37</v>
      </c>
      <c r="C1684" s="148" t="s">
        <v>123</v>
      </c>
      <c r="D1684" s="148">
        <v>4119</v>
      </c>
      <c r="E1684" s="148" t="s">
        <v>201</v>
      </c>
      <c r="F1684" s="148">
        <v>3.4790000000000001</v>
      </c>
      <c r="G1684" s="148">
        <v>1500</v>
      </c>
      <c r="H1684" s="148">
        <v>0.52200000000000002</v>
      </c>
      <c r="I1684" s="148" t="s">
        <v>192</v>
      </c>
      <c r="J1684" s="148" t="s">
        <v>75</v>
      </c>
    </row>
    <row r="1685" spans="1:10" x14ac:dyDescent="0.35">
      <c r="A1685" s="148">
        <v>11.851666666666601</v>
      </c>
      <c r="B1685" s="148">
        <v>37</v>
      </c>
      <c r="C1685" s="148" t="s">
        <v>123</v>
      </c>
      <c r="D1685" s="148">
        <v>3899</v>
      </c>
      <c r="E1685" s="148" t="s">
        <v>201</v>
      </c>
      <c r="F1685" s="148">
        <v>3.4790000000000001</v>
      </c>
      <c r="G1685" s="148">
        <v>1500</v>
      </c>
      <c r="H1685" s="148">
        <v>0.52200000000000002</v>
      </c>
      <c r="I1685" s="148" t="s">
        <v>192</v>
      </c>
      <c r="J1685" s="148" t="s">
        <v>75</v>
      </c>
    </row>
    <row r="1686" spans="1:10" x14ac:dyDescent="0.35">
      <c r="A1686" s="148">
        <v>11.9016666666666</v>
      </c>
      <c r="B1686" s="148">
        <v>37</v>
      </c>
      <c r="C1686" s="148" t="s">
        <v>123</v>
      </c>
      <c r="D1686" s="148">
        <v>3799</v>
      </c>
      <c r="E1686" s="148" t="s">
        <v>201</v>
      </c>
      <c r="F1686" s="148">
        <v>3.4790000000000001</v>
      </c>
      <c r="G1686" s="148">
        <v>1500</v>
      </c>
      <c r="H1686" s="148">
        <v>0.52200000000000002</v>
      </c>
      <c r="I1686" s="148" t="s">
        <v>192</v>
      </c>
      <c r="J1686" s="148" t="s">
        <v>75</v>
      </c>
    </row>
    <row r="1687" spans="1:10" x14ac:dyDescent="0.35">
      <c r="A1687" s="148">
        <v>11.9516666666666</v>
      </c>
      <c r="B1687" s="148">
        <v>37</v>
      </c>
      <c r="C1687" s="148" t="s">
        <v>123</v>
      </c>
      <c r="D1687" s="148">
        <v>3788</v>
      </c>
      <c r="E1687" s="148" t="s">
        <v>201</v>
      </c>
      <c r="F1687" s="148">
        <v>3.4790000000000001</v>
      </c>
      <c r="G1687" s="148">
        <v>1500</v>
      </c>
      <c r="H1687" s="148">
        <v>0.52200000000000002</v>
      </c>
      <c r="I1687" s="148" t="s">
        <v>192</v>
      </c>
      <c r="J1687" s="148" t="s">
        <v>75</v>
      </c>
    </row>
    <row r="1688" spans="1:10" x14ac:dyDescent="0.35">
      <c r="A1688" s="148">
        <v>12.001666666666599</v>
      </c>
      <c r="B1688" s="148">
        <v>37</v>
      </c>
      <c r="C1688" s="148" t="s">
        <v>123</v>
      </c>
      <c r="D1688" s="148">
        <v>3951</v>
      </c>
      <c r="E1688" s="148" t="s">
        <v>201</v>
      </c>
      <c r="F1688" s="148">
        <v>3.4790000000000001</v>
      </c>
      <c r="G1688" s="148">
        <v>1500</v>
      </c>
      <c r="H1688" s="148">
        <v>0.52200000000000002</v>
      </c>
      <c r="I1688" s="148" t="s">
        <v>192</v>
      </c>
      <c r="J1688" s="148"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G14" sqref="G14"/>
    </sheetView>
  </sheetViews>
  <sheetFormatPr defaultRowHeight="14.5" x14ac:dyDescent="0.35"/>
  <cols>
    <col min="2" max="2" width="11.453125" bestFit="1" customWidth="1"/>
    <col min="3" max="3" width="9.90625" bestFit="1" customWidth="1"/>
    <col min="4" max="4" width="7.36328125" bestFit="1" customWidth="1"/>
    <col min="5" max="5" width="5.36328125" bestFit="1" customWidth="1"/>
    <col min="6" max="6" width="9.90625" bestFit="1" customWidth="1"/>
    <col min="7" max="7" width="10.54296875" bestFit="1" customWidth="1"/>
  </cols>
  <sheetData>
    <row r="1" spans="1:11" x14ac:dyDescent="0.35">
      <c r="A1" s="152" t="s">
        <v>187</v>
      </c>
      <c r="B1" s="152" t="s">
        <v>188</v>
      </c>
      <c r="C1" s="152" t="s">
        <v>195</v>
      </c>
      <c r="D1" s="152" t="s">
        <v>196</v>
      </c>
      <c r="E1" s="152" t="s">
        <v>189</v>
      </c>
      <c r="F1" s="152" t="s">
        <v>191</v>
      </c>
      <c r="G1" s="152" t="s">
        <v>193</v>
      </c>
      <c r="H1" s="152"/>
      <c r="I1" s="152"/>
      <c r="J1" s="152"/>
      <c r="K1" s="152"/>
    </row>
    <row r="2" spans="1:11" x14ac:dyDescent="0.35">
      <c r="A2" s="148" t="s">
        <v>80</v>
      </c>
      <c r="B2" s="152" t="s">
        <v>190</v>
      </c>
      <c r="C2" s="152">
        <v>0</v>
      </c>
      <c r="D2" s="162">
        <v>0</v>
      </c>
      <c r="E2" s="152">
        <v>0</v>
      </c>
      <c r="F2" s="152" t="s">
        <v>192</v>
      </c>
      <c r="G2" s="152" t="s">
        <v>75</v>
      </c>
      <c r="H2" s="148"/>
      <c r="I2" s="148"/>
      <c r="J2" s="148"/>
      <c r="K2" s="148"/>
    </row>
    <row r="3" spans="1:11" x14ac:dyDescent="0.35">
      <c r="A3" s="148" t="s">
        <v>81</v>
      </c>
      <c r="B3" s="152" t="s">
        <v>200</v>
      </c>
      <c r="C3" s="154">
        <v>12.175000000000001</v>
      </c>
      <c r="D3" s="162">
        <v>450</v>
      </c>
      <c r="E3" s="154">
        <v>0.54800000000000004</v>
      </c>
      <c r="F3" s="152" t="s">
        <v>192</v>
      </c>
      <c r="G3" s="152" t="s">
        <v>75</v>
      </c>
      <c r="H3" s="148"/>
      <c r="I3" s="148"/>
      <c r="J3" s="148"/>
      <c r="K3" s="148"/>
    </row>
    <row r="4" spans="1:11" x14ac:dyDescent="0.35">
      <c r="A4" s="148" t="s">
        <v>82</v>
      </c>
      <c r="B4" s="152" t="s">
        <v>200</v>
      </c>
      <c r="C4" s="154">
        <v>12.175000000000001</v>
      </c>
      <c r="D4" s="162">
        <v>450</v>
      </c>
      <c r="E4" s="154">
        <v>0.54800000000000004</v>
      </c>
      <c r="F4" s="152" t="s">
        <v>192</v>
      </c>
      <c r="G4" s="152" t="s">
        <v>75</v>
      </c>
      <c r="H4" s="148"/>
      <c r="I4" s="148"/>
      <c r="J4" s="148"/>
      <c r="K4" s="148"/>
    </row>
    <row r="5" spans="1:11" x14ac:dyDescent="0.35">
      <c r="A5" s="148" t="s">
        <v>83</v>
      </c>
      <c r="B5" s="152" t="s">
        <v>200</v>
      </c>
      <c r="C5" s="154">
        <v>12.175000000000001</v>
      </c>
      <c r="D5" s="162">
        <v>450</v>
      </c>
      <c r="E5" s="154">
        <v>0.54800000000000004</v>
      </c>
      <c r="F5" s="152" t="s">
        <v>192</v>
      </c>
      <c r="G5" s="152" t="s">
        <v>75</v>
      </c>
      <c r="H5" s="148"/>
      <c r="I5" s="148"/>
      <c r="J5" s="148"/>
      <c r="K5" s="148"/>
    </row>
    <row r="6" spans="1:11" x14ac:dyDescent="0.35">
      <c r="A6" s="148" t="s">
        <v>125</v>
      </c>
      <c r="B6" s="152" t="s">
        <v>201</v>
      </c>
      <c r="C6" s="154">
        <v>3.4790000000000001</v>
      </c>
      <c r="D6" s="162">
        <v>1500</v>
      </c>
      <c r="E6" s="154">
        <v>0.52200000000000002</v>
      </c>
      <c r="F6" s="152" t="s">
        <v>192</v>
      </c>
      <c r="G6" s="152" t="s">
        <v>75</v>
      </c>
      <c r="H6" s="148"/>
      <c r="I6" s="148"/>
      <c r="J6" s="148"/>
      <c r="K6" s="148"/>
    </row>
    <row r="7" spans="1:11" x14ac:dyDescent="0.35">
      <c r="A7" s="148" t="s">
        <v>124</v>
      </c>
      <c r="B7" s="152" t="s">
        <v>201</v>
      </c>
      <c r="C7" s="154">
        <v>3.4790000000000001</v>
      </c>
      <c r="D7" s="162">
        <v>1500</v>
      </c>
      <c r="E7" s="154">
        <v>0.52200000000000002</v>
      </c>
      <c r="F7" s="152" t="s">
        <v>192</v>
      </c>
      <c r="G7" s="152" t="s">
        <v>75</v>
      </c>
      <c r="H7" s="148"/>
      <c r="I7" s="148"/>
      <c r="J7" s="148"/>
      <c r="K7" s="148"/>
    </row>
    <row r="8" spans="1:11" x14ac:dyDescent="0.35">
      <c r="A8" s="148" t="s">
        <v>123</v>
      </c>
      <c r="B8" s="152" t="s">
        <v>201</v>
      </c>
      <c r="C8" s="154">
        <v>3.4790000000000001</v>
      </c>
      <c r="D8" s="162">
        <v>1500</v>
      </c>
      <c r="E8" s="154">
        <v>0.52200000000000002</v>
      </c>
      <c r="F8" s="152" t="s">
        <v>192</v>
      </c>
      <c r="G8" s="152" t="s">
        <v>75</v>
      </c>
      <c r="H8" s="148"/>
      <c r="I8" s="148"/>
      <c r="J8" s="148"/>
      <c r="K8" s="148"/>
    </row>
    <row r="9" spans="1:11" x14ac:dyDescent="0.35">
      <c r="D9" s="152"/>
      <c r="E9" s="1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zoomScale="136" workbookViewId="0">
      <selection activeCell="E4" sqref="E4"/>
    </sheetView>
  </sheetViews>
  <sheetFormatPr defaultColWidth="8.81640625" defaultRowHeight="14.5" x14ac:dyDescent="0.35"/>
  <cols>
    <col min="2" max="2" width="19.6328125" bestFit="1" customWidth="1"/>
    <col min="3" max="3" width="11.81640625" customWidth="1"/>
    <col min="4" max="4" width="14.453125" customWidth="1"/>
    <col min="5" max="5" width="15.1796875" customWidth="1"/>
    <col min="6" max="6" width="13.36328125" bestFit="1" customWidth="1"/>
    <col min="7" max="7" width="11.1796875" bestFit="1" customWidth="1"/>
    <col min="8" max="8" width="12.90625" bestFit="1" customWidth="1"/>
    <col min="9" max="9" width="10.7265625" customWidth="1"/>
    <col min="10" max="10" width="11.453125" customWidth="1"/>
    <col min="12" max="12" width="18.1796875" customWidth="1"/>
    <col min="15" max="15" width="14" customWidth="1"/>
  </cols>
  <sheetData>
    <row r="1" spans="1:10" x14ac:dyDescent="0.35">
      <c r="A1" s="1" t="s">
        <v>19</v>
      </c>
      <c r="B1" s="3"/>
      <c r="C1" s="2"/>
      <c r="D1" s="3"/>
      <c r="E1" s="3"/>
      <c r="F1" s="3"/>
      <c r="G1" s="3"/>
      <c r="H1" s="3"/>
    </row>
    <row r="2" spans="1:10" ht="29" x14ac:dyDescent="0.35">
      <c r="A2" s="7" t="s">
        <v>22</v>
      </c>
      <c r="B2" s="19" t="s">
        <v>1</v>
      </c>
      <c r="C2" s="19" t="s">
        <v>13</v>
      </c>
      <c r="D2" s="19" t="s">
        <v>20</v>
      </c>
      <c r="E2" s="19" t="s">
        <v>14</v>
      </c>
      <c r="F2" s="19" t="s">
        <v>55</v>
      </c>
      <c r="G2" s="19" t="s">
        <v>56</v>
      </c>
      <c r="H2" s="19" t="s">
        <v>197</v>
      </c>
      <c r="I2" s="19" t="s">
        <v>198</v>
      </c>
      <c r="J2" s="161" t="s">
        <v>199</v>
      </c>
    </row>
    <row r="3" spans="1:10" x14ac:dyDescent="0.35">
      <c r="A3" s="31">
        <v>1</v>
      </c>
      <c r="B3" s="20" t="s">
        <v>53</v>
      </c>
      <c r="C3" s="21">
        <v>3316.8</v>
      </c>
      <c r="D3" s="22">
        <v>850</v>
      </c>
      <c r="E3" s="27">
        <f>IFERROR(IF(D3=0,C3,1/(D3*320.5/1000000/C3)),"")/F3</f>
        <v>12175.094062586035</v>
      </c>
      <c r="F3" s="27">
        <v>1</v>
      </c>
      <c r="G3" s="157">
        <f>ROUND(E3/1000,3)</f>
        <v>12.175000000000001</v>
      </c>
      <c r="H3" s="157">
        <f>0.5*10/G3</f>
        <v>0.41067761806981518</v>
      </c>
      <c r="I3" s="159">
        <f>ROUNDUP(H3*1000/50,0)*50</f>
        <v>450</v>
      </c>
      <c r="J3" s="157">
        <f>ROUND(I3*G3/10/1000,3)</f>
        <v>0.54800000000000004</v>
      </c>
    </row>
    <row r="4" spans="1:10" x14ac:dyDescent="0.35">
      <c r="A4" s="31">
        <f t="shared" ref="A4:A12" si="0">A3+1</f>
        <v>2</v>
      </c>
      <c r="B4" s="20" t="s">
        <v>54</v>
      </c>
      <c r="C4" s="21">
        <v>127.1</v>
      </c>
      <c r="D4" s="22">
        <v>114</v>
      </c>
      <c r="E4" s="28">
        <f>IFERROR(IF(D4=0,C4,1/(D4*320.5/1000000/C4)),"")/F4</f>
        <v>3478.6654624079702</v>
      </c>
      <c r="F4" s="28">
        <v>1</v>
      </c>
      <c r="G4" s="157">
        <f>ROUND(E4/1000,3)</f>
        <v>3.4790000000000001</v>
      </c>
      <c r="H4" s="158">
        <f>0.5*10/G4</f>
        <v>1.4371945961483183</v>
      </c>
      <c r="I4" s="160">
        <v>1500</v>
      </c>
      <c r="J4" s="158">
        <f>ROUND(I4*G4/10/1000,3)</f>
        <v>0.52200000000000002</v>
      </c>
    </row>
    <row r="5" spans="1:10" x14ac:dyDescent="0.35">
      <c r="A5" s="32">
        <f t="shared" si="0"/>
        <v>3</v>
      </c>
      <c r="B5" s="23" t="s">
        <v>34</v>
      </c>
      <c r="C5" s="24">
        <v>19</v>
      </c>
      <c r="D5" s="25">
        <v>3221</v>
      </c>
      <c r="E5" s="28">
        <f t="shared" ref="E5:E6" si="1">IFERROR(IF(D5=0,C5,1/(D5*660/1000000/C5)),"")</f>
        <v>8.9375593877301434</v>
      </c>
    </row>
    <row r="6" spans="1:10" x14ac:dyDescent="0.35">
      <c r="A6" s="32">
        <f t="shared" si="0"/>
        <v>4</v>
      </c>
      <c r="B6" s="23" t="s">
        <v>35</v>
      </c>
      <c r="C6" s="24">
        <v>19</v>
      </c>
      <c r="D6" s="25">
        <v>3221</v>
      </c>
      <c r="E6" s="28">
        <f t="shared" si="1"/>
        <v>8.9375593877301434</v>
      </c>
    </row>
    <row r="7" spans="1:10" x14ac:dyDescent="0.35">
      <c r="A7" s="32">
        <f t="shared" si="0"/>
        <v>5</v>
      </c>
      <c r="B7" s="23" t="s">
        <v>36</v>
      </c>
      <c r="C7" s="24">
        <v>19</v>
      </c>
      <c r="D7" s="25">
        <v>3221</v>
      </c>
      <c r="E7" s="28">
        <f t="shared" ref="E7:E12" si="2">IFERROR(IF(D7=0,C7,1/(D7*660/1000000/C7)),"")</f>
        <v>8.9375593877301434</v>
      </c>
    </row>
    <row r="8" spans="1:10" x14ac:dyDescent="0.35">
      <c r="A8" s="32">
        <f t="shared" si="0"/>
        <v>6</v>
      </c>
      <c r="B8" s="23" t="s">
        <v>37</v>
      </c>
      <c r="C8" s="24">
        <v>19</v>
      </c>
      <c r="D8" s="25">
        <v>3221</v>
      </c>
      <c r="E8" s="28">
        <f t="shared" si="2"/>
        <v>8.9375593877301434</v>
      </c>
    </row>
    <row r="9" spans="1:10" x14ac:dyDescent="0.35">
      <c r="A9" s="32">
        <f t="shared" si="0"/>
        <v>7</v>
      </c>
      <c r="B9" s="23" t="s">
        <v>38</v>
      </c>
      <c r="C9" s="24">
        <v>19</v>
      </c>
      <c r="D9" s="25">
        <v>3221</v>
      </c>
      <c r="E9" s="28">
        <f t="shared" si="2"/>
        <v>8.9375593877301434</v>
      </c>
    </row>
    <row r="10" spans="1:10" x14ac:dyDescent="0.35">
      <c r="A10" s="32">
        <f t="shared" si="0"/>
        <v>8</v>
      </c>
      <c r="B10" s="23" t="s">
        <v>39</v>
      </c>
      <c r="C10" s="24">
        <v>19</v>
      </c>
      <c r="D10" s="25">
        <v>3221</v>
      </c>
      <c r="E10" s="28">
        <f t="shared" si="2"/>
        <v>8.9375593877301434</v>
      </c>
    </row>
    <row r="11" spans="1:10" x14ac:dyDescent="0.35">
      <c r="A11" s="32">
        <f t="shared" si="0"/>
        <v>9</v>
      </c>
      <c r="B11" s="23" t="s">
        <v>40</v>
      </c>
      <c r="C11" s="24">
        <v>19</v>
      </c>
      <c r="D11" s="25">
        <v>3221</v>
      </c>
      <c r="E11" s="28">
        <f t="shared" si="2"/>
        <v>8.9375593877301434</v>
      </c>
    </row>
    <row r="12" spans="1:10" x14ac:dyDescent="0.35">
      <c r="A12" s="33">
        <f t="shared" si="0"/>
        <v>10</v>
      </c>
      <c r="B12" s="155" t="s">
        <v>41</v>
      </c>
      <c r="C12" s="26">
        <v>19</v>
      </c>
      <c r="D12" s="156">
        <v>3221</v>
      </c>
      <c r="E12" s="29">
        <f t="shared" si="2"/>
        <v>8.9375593877301434</v>
      </c>
    </row>
  </sheetData>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D8" sqref="D8"/>
    </sheetView>
  </sheetViews>
  <sheetFormatPr defaultColWidth="10.90625" defaultRowHeight="14.5" x14ac:dyDescent="0.35"/>
  <cols>
    <col min="3" max="3" width="24" bestFit="1" customWidth="1"/>
  </cols>
  <sheetData>
    <row r="1" spans="1:14" x14ac:dyDescent="0.35">
      <c r="A1" s="1" t="s">
        <v>24</v>
      </c>
      <c r="B1" s="3"/>
      <c r="C1" s="2"/>
      <c r="D1" s="3"/>
      <c r="E1" s="3"/>
      <c r="F1" s="3"/>
      <c r="G1" s="3"/>
      <c r="H1" s="3"/>
      <c r="I1" s="3"/>
      <c r="J1" s="3"/>
      <c r="K1" s="3"/>
      <c r="L1" s="3"/>
      <c r="M1" s="3"/>
      <c r="N1" s="3"/>
    </row>
    <row r="2" spans="1:14" ht="29" x14ac:dyDescent="0.35">
      <c r="A2" s="69" t="s">
        <v>2</v>
      </c>
      <c r="B2" s="70" t="s">
        <v>9</v>
      </c>
      <c r="C2" s="71" t="s">
        <v>1</v>
      </c>
      <c r="D2" s="72" t="s">
        <v>15</v>
      </c>
      <c r="E2" s="70" t="str">
        <f>IF(ISBLANK(Stocks!B3),"(DNA 1)",Stocks!B3)</f>
        <v>MGapt-UTR1-deGFP (mRNA)</v>
      </c>
      <c r="F2" s="70" t="str">
        <f>IF(ISBLANK(Stocks!B4), "(DNA 2)", Stocks!B4)</f>
        <v>MGapt (mRNA)</v>
      </c>
      <c r="G2" s="70" t="str">
        <f>IF(ISBLANK(Stocks!B5), "(DNA 3)", Stocks!B5)</f>
        <v>DNA 2</v>
      </c>
      <c r="H2" s="70" t="str">
        <f>IF(ISBLANK(Stocks!B6), "(DNA 4)", Stocks!B6)</f>
        <v>DNA 3</v>
      </c>
      <c r="I2" s="70" t="str">
        <f>IF(ISBLANK(Stocks!B7), "(DNA 5)", Stocks!B7)</f>
        <v>DNA 4</v>
      </c>
      <c r="J2" s="70" t="str">
        <f>IF(ISBLANK(Stocks!B8), "(DNA 6)", Stocks!B8)</f>
        <v>DNA 5</v>
      </c>
      <c r="K2" s="70" t="str">
        <f>IF(ISBLANK(Stocks!B9), "(DNA7)", Stocks!B9)</f>
        <v>DNA 6</v>
      </c>
      <c r="L2" s="70" t="str">
        <f>IF(ISBLANK(Stocks!B10), "(DNA 8)", Stocks!B10)</f>
        <v>DNA 7</v>
      </c>
      <c r="M2" s="70" t="str">
        <f>IF(ISBLANK(Stocks!B11), "(DNA 9)", Stocks!B11)</f>
        <v>DNA 8</v>
      </c>
      <c r="N2" s="73" t="str">
        <f>IF(ISBLANK(Stocks!B12), "(DNA 10)", Stocks!B12)</f>
        <v>DNA 9</v>
      </c>
    </row>
    <row r="3" spans="1:14" s="74" customFormat="1" x14ac:dyDescent="0.35">
      <c r="A3" s="38">
        <v>1</v>
      </c>
      <c r="B3" s="18"/>
      <c r="C3" s="30" t="s">
        <v>42</v>
      </c>
      <c r="D3" s="49">
        <v>1</v>
      </c>
      <c r="E3" s="41"/>
      <c r="F3" s="42"/>
      <c r="G3" s="42"/>
      <c r="H3" s="42"/>
      <c r="I3" s="42"/>
      <c r="J3" s="42"/>
      <c r="K3" s="42"/>
      <c r="L3" s="42"/>
      <c r="M3" s="42"/>
      <c r="N3" s="52"/>
    </row>
    <row r="4" spans="1:14" s="75" customFormat="1" x14ac:dyDescent="0.35">
      <c r="A4" s="39">
        <v>2</v>
      </c>
      <c r="B4" s="14"/>
      <c r="C4" s="30" t="s">
        <v>58</v>
      </c>
      <c r="D4" s="50">
        <v>3</v>
      </c>
      <c r="E4" s="43">
        <f>0.5*1000</f>
        <v>500</v>
      </c>
      <c r="F4" s="44"/>
      <c r="G4" s="44"/>
      <c r="H4" s="44"/>
      <c r="I4" s="44"/>
      <c r="J4" s="44"/>
      <c r="K4" s="44"/>
      <c r="L4" s="44"/>
      <c r="M4" s="44"/>
      <c r="N4" s="53"/>
    </row>
    <row r="5" spans="1:14" s="75" customFormat="1" x14ac:dyDescent="0.35">
      <c r="A5" s="39">
        <v>3</v>
      </c>
      <c r="B5" s="14"/>
      <c r="C5" s="30" t="s">
        <v>59</v>
      </c>
      <c r="D5" s="50"/>
      <c r="E5" s="43"/>
      <c r="F5" s="44"/>
      <c r="G5" s="44"/>
      <c r="H5" s="44"/>
      <c r="I5" s="44"/>
      <c r="J5" s="44"/>
      <c r="K5" s="44"/>
      <c r="L5" s="44"/>
      <c r="M5" s="44"/>
      <c r="N5" s="53"/>
    </row>
    <row r="6" spans="1:14" s="75" customFormat="1" x14ac:dyDescent="0.35">
      <c r="A6" s="39">
        <v>4</v>
      </c>
      <c r="B6" s="14"/>
      <c r="C6" s="30" t="s">
        <v>60</v>
      </c>
      <c r="D6" s="50"/>
      <c r="E6" s="43"/>
      <c r="F6" s="44"/>
      <c r="G6" s="44"/>
      <c r="H6" s="44"/>
      <c r="I6" s="44"/>
      <c r="J6" s="44"/>
      <c r="K6" s="44"/>
      <c r="L6" s="44"/>
      <c r="M6" s="44"/>
      <c r="N6" s="53"/>
    </row>
    <row r="7" spans="1:14" s="75" customFormat="1" x14ac:dyDescent="0.35">
      <c r="A7" s="39">
        <v>5</v>
      </c>
      <c r="B7" s="14"/>
      <c r="C7" s="30" t="s">
        <v>57</v>
      </c>
      <c r="D7" s="50">
        <v>3</v>
      </c>
      <c r="E7" s="43"/>
      <c r="F7" s="44">
        <v>500</v>
      </c>
      <c r="G7" s="44"/>
      <c r="H7" s="44"/>
      <c r="I7" s="44"/>
      <c r="J7" s="44"/>
      <c r="K7" s="44"/>
      <c r="L7" s="44"/>
      <c r="M7" s="44"/>
      <c r="N7" s="53"/>
    </row>
    <row r="8" spans="1:14" s="75" customFormat="1" x14ac:dyDescent="0.35">
      <c r="A8" s="39">
        <v>6</v>
      </c>
      <c r="B8" s="14"/>
      <c r="C8" s="30" t="s">
        <v>61</v>
      </c>
      <c r="D8" s="50"/>
      <c r="E8" s="43"/>
      <c r="F8" s="44"/>
      <c r="G8" s="44"/>
      <c r="H8" s="44"/>
      <c r="I8" s="44"/>
      <c r="J8" s="44"/>
      <c r="K8" s="44"/>
      <c r="L8" s="44"/>
      <c r="M8" s="44"/>
      <c r="N8" s="53"/>
    </row>
    <row r="9" spans="1:14" s="77" customFormat="1" x14ac:dyDescent="0.35">
      <c r="A9" s="40">
        <v>7</v>
      </c>
      <c r="B9" s="76"/>
      <c r="C9" s="46" t="s">
        <v>62</v>
      </c>
      <c r="D9" s="51"/>
      <c r="E9" s="45"/>
      <c r="F9" s="46"/>
      <c r="G9" s="46"/>
      <c r="H9" s="46"/>
      <c r="I9" s="46"/>
      <c r="J9" s="46"/>
      <c r="K9" s="46"/>
      <c r="L9" s="46"/>
      <c r="M9" s="46"/>
      <c r="N9" s="54"/>
    </row>
    <row r="10" spans="1:14" x14ac:dyDescent="0.35">
      <c r="A10" s="39">
        <v>8</v>
      </c>
      <c r="B10" s="14"/>
      <c r="C10" s="30" t="s">
        <v>43</v>
      </c>
      <c r="D10" s="50"/>
      <c r="E10" s="43"/>
      <c r="F10" s="44"/>
      <c r="G10" s="44"/>
      <c r="H10" s="44"/>
      <c r="I10" s="44"/>
      <c r="J10" s="44"/>
      <c r="K10" s="44"/>
      <c r="L10" s="44"/>
      <c r="M10" s="44"/>
      <c r="N10" s="53"/>
    </row>
    <row r="11" spans="1:14" x14ac:dyDescent="0.35">
      <c r="A11" s="39">
        <v>9</v>
      </c>
      <c r="B11" s="14"/>
      <c r="C11" s="30" t="s">
        <v>44</v>
      </c>
      <c r="D11" s="50"/>
      <c r="E11" s="43"/>
      <c r="F11" s="44"/>
      <c r="G11" s="44"/>
      <c r="H11" s="44"/>
      <c r="I11" s="44"/>
      <c r="J11" s="44"/>
      <c r="K11" s="44"/>
      <c r="L11" s="44"/>
      <c r="M11" s="44"/>
      <c r="N11" s="53"/>
    </row>
    <row r="12" spans="1:14" x14ac:dyDescent="0.35">
      <c r="A12" s="39">
        <v>10</v>
      </c>
      <c r="B12" s="14"/>
      <c r="C12" s="30" t="s">
        <v>45</v>
      </c>
      <c r="D12" s="50"/>
      <c r="E12" s="43"/>
      <c r="F12" s="44"/>
      <c r="G12" s="44"/>
      <c r="H12" s="44"/>
      <c r="I12" s="44"/>
      <c r="J12" s="44"/>
      <c r="K12" s="44"/>
      <c r="L12" s="44"/>
      <c r="M12" s="44"/>
      <c r="N12" s="53"/>
    </row>
    <row r="13" spans="1:14" x14ac:dyDescent="0.35">
      <c r="A13" s="39">
        <v>11</v>
      </c>
      <c r="B13" s="17"/>
      <c r="C13" s="30" t="s">
        <v>46</v>
      </c>
      <c r="D13" s="50"/>
      <c r="E13" s="43"/>
      <c r="F13" s="44"/>
      <c r="G13" s="44"/>
      <c r="H13" s="44"/>
      <c r="I13" s="44"/>
      <c r="J13" s="44"/>
      <c r="K13" s="44"/>
      <c r="L13" s="44"/>
      <c r="M13" s="44"/>
      <c r="N13" s="53"/>
    </row>
    <row r="14" spans="1:14" x14ac:dyDescent="0.35">
      <c r="A14" s="40">
        <v>12</v>
      </c>
      <c r="B14" s="13"/>
      <c r="C14" s="34" t="s">
        <v>47</v>
      </c>
      <c r="D14" s="51"/>
      <c r="E14" s="45"/>
      <c r="F14" s="46"/>
      <c r="G14" s="46"/>
      <c r="H14" s="46"/>
      <c r="I14" s="46"/>
      <c r="J14" s="46"/>
      <c r="K14" s="46"/>
      <c r="L14" s="46"/>
      <c r="M14" s="46"/>
      <c r="N14" s="54"/>
    </row>
    <row r="15" spans="1:14" x14ac:dyDescent="0.35">
      <c r="A15" s="39">
        <v>13</v>
      </c>
      <c r="B15" s="14"/>
      <c r="C15" s="30" t="s">
        <v>48</v>
      </c>
      <c r="D15" s="50"/>
      <c r="E15" s="43"/>
      <c r="F15" s="44"/>
      <c r="G15" s="44"/>
      <c r="H15" s="44"/>
      <c r="I15" s="44"/>
      <c r="J15" s="44"/>
      <c r="K15" s="44"/>
      <c r="L15" s="44"/>
      <c r="M15" s="44"/>
      <c r="N15" s="53"/>
    </row>
    <row r="16" spans="1:14" x14ac:dyDescent="0.35">
      <c r="A16" s="39">
        <v>14</v>
      </c>
      <c r="B16" s="14"/>
      <c r="C16" s="30" t="s">
        <v>49</v>
      </c>
      <c r="D16" s="50"/>
      <c r="E16" s="43"/>
      <c r="F16" s="44"/>
      <c r="G16" s="44"/>
      <c r="H16" s="44"/>
      <c r="I16" s="44"/>
      <c r="J16" s="44"/>
      <c r="K16" s="44"/>
      <c r="L16" s="44"/>
      <c r="M16" s="44"/>
      <c r="N16" s="53"/>
    </row>
    <row r="17" spans="1:14" x14ac:dyDescent="0.35">
      <c r="A17" s="39">
        <v>15</v>
      </c>
      <c r="B17" s="14"/>
      <c r="C17" s="30" t="s">
        <v>50</v>
      </c>
      <c r="D17" s="50"/>
      <c r="E17" s="43"/>
      <c r="F17" s="44"/>
      <c r="G17" s="44"/>
      <c r="H17" s="44"/>
      <c r="I17" s="44"/>
      <c r="J17" s="44"/>
      <c r="K17" s="44"/>
      <c r="L17" s="44"/>
      <c r="M17" s="44"/>
      <c r="N17" s="53"/>
    </row>
    <row r="18" spans="1:14" x14ac:dyDescent="0.35">
      <c r="A18" s="39">
        <v>16</v>
      </c>
      <c r="B18" s="17"/>
      <c r="C18" s="30" t="s">
        <v>51</v>
      </c>
      <c r="D18" s="50"/>
      <c r="E18" s="43"/>
      <c r="F18" s="44"/>
      <c r="G18" s="44"/>
      <c r="H18" s="44"/>
      <c r="I18" s="44"/>
      <c r="J18" s="44"/>
      <c r="K18" s="44"/>
      <c r="L18" s="44"/>
      <c r="M18" s="44"/>
      <c r="N18" s="53"/>
    </row>
    <row r="19" spans="1:14" x14ac:dyDescent="0.35">
      <c r="A19" s="40">
        <v>17</v>
      </c>
      <c r="B19" s="13"/>
      <c r="C19" s="34" t="s">
        <v>52</v>
      </c>
      <c r="D19" s="51"/>
      <c r="E19" s="45"/>
      <c r="F19" s="46"/>
      <c r="G19" s="46"/>
      <c r="H19" s="46"/>
      <c r="I19" s="46"/>
      <c r="J19" s="46"/>
      <c r="K19" s="46"/>
      <c r="L19" s="46"/>
      <c r="M19" s="46"/>
      <c r="N19" s="54"/>
    </row>
    <row r="20" spans="1:14" x14ac:dyDescent="0.35">
      <c r="A20" s="39">
        <v>18</v>
      </c>
      <c r="B20" s="14"/>
      <c r="C20" s="30"/>
      <c r="D20" s="50"/>
      <c r="E20" s="43"/>
      <c r="F20" s="44"/>
      <c r="G20" s="44"/>
      <c r="H20" s="44"/>
      <c r="I20" s="44"/>
      <c r="J20" s="44"/>
      <c r="K20" s="44"/>
      <c r="L20" s="44"/>
      <c r="M20" s="44"/>
      <c r="N20" s="53"/>
    </row>
    <row r="21" spans="1:14" x14ac:dyDescent="0.35">
      <c r="A21" s="39">
        <v>19</v>
      </c>
      <c r="B21" s="14"/>
      <c r="C21" s="30"/>
      <c r="D21" s="50"/>
      <c r="E21" s="43"/>
      <c r="F21" s="44"/>
      <c r="G21" s="44"/>
      <c r="H21" s="44"/>
      <c r="I21" s="44"/>
      <c r="J21" s="44"/>
      <c r="K21" s="44"/>
      <c r="L21" s="44"/>
      <c r="M21" s="44"/>
      <c r="N21" s="53"/>
    </row>
    <row r="22" spans="1:14" x14ac:dyDescent="0.35">
      <c r="A22" s="39">
        <v>20</v>
      </c>
      <c r="B22" s="14"/>
      <c r="C22" s="30"/>
      <c r="D22" s="50"/>
      <c r="E22" s="43"/>
      <c r="F22" s="44"/>
      <c r="G22" s="44"/>
      <c r="H22" s="44"/>
      <c r="I22" s="44"/>
      <c r="J22" s="44"/>
      <c r="K22" s="44"/>
      <c r="L22" s="44"/>
      <c r="M22" s="44"/>
      <c r="N22" s="53"/>
    </row>
    <row r="23" spans="1:14" x14ac:dyDescent="0.35">
      <c r="A23" s="39">
        <v>21</v>
      </c>
      <c r="B23" s="17"/>
      <c r="C23" s="30"/>
      <c r="D23" s="50"/>
      <c r="E23" s="43"/>
      <c r="F23" s="44"/>
      <c r="G23" s="44"/>
      <c r="H23" s="44"/>
      <c r="I23" s="44"/>
      <c r="J23" s="44"/>
      <c r="K23" s="44"/>
      <c r="L23" s="44"/>
      <c r="M23" s="44"/>
      <c r="N23" s="53"/>
    </row>
    <row r="24" spans="1:14" x14ac:dyDescent="0.35">
      <c r="A24" s="40">
        <v>22</v>
      </c>
      <c r="B24" s="13"/>
      <c r="C24" s="34"/>
      <c r="D24" s="51"/>
      <c r="E24" s="45"/>
      <c r="F24" s="46"/>
      <c r="G24" s="46"/>
      <c r="H24" s="46"/>
      <c r="I24" s="46"/>
      <c r="J24" s="46"/>
      <c r="K24" s="46"/>
      <c r="L24" s="46"/>
      <c r="M24" s="46"/>
      <c r="N24" s="54"/>
    </row>
    <row r="25" spans="1:14" x14ac:dyDescent="0.35">
      <c r="A25" s="39">
        <v>23</v>
      </c>
      <c r="B25" s="14"/>
      <c r="C25" s="30"/>
      <c r="D25" s="50"/>
      <c r="E25" s="43"/>
      <c r="F25" s="44"/>
      <c r="G25" s="44"/>
      <c r="H25" s="44"/>
      <c r="I25" s="44"/>
      <c r="J25" s="44"/>
      <c r="K25" s="44"/>
      <c r="L25" s="44"/>
      <c r="M25" s="44"/>
      <c r="N25" s="53"/>
    </row>
    <row r="26" spans="1:14" x14ac:dyDescent="0.35">
      <c r="A26" s="39">
        <v>24</v>
      </c>
      <c r="B26" s="14"/>
      <c r="C26" s="30"/>
      <c r="D26" s="50"/>
      <c r="E26" s="43"/>
      <c r="F26" s="44"/>
      <c r="G26" s="44"/>
      <c r="H26" s="44"/>
      <c r="I26" s="44"/>
      <c r="J26" s="44"/>
      <c r="K26" s="44"/>
      <c r="L26" s="44"/>
      <c r="M26" s="44"/>
      <c r="N26" s="53"/>
    </row>
    <row r="27" spans="1:14" x14ac:dyDescent="0.35">
      <c r="A27" s="39">
        <v>25</v>
      </c>
      <c r="B27" s="14"/>
      <c r="C27" s="30"/>
      <c r="D27" s="50"/>
      <c r="E27" s="43"/>
      <c r="F27" s="44"/>
      <c r="G27" s="44"/>
      <c r="H27" s="44"/>
      <c r="I27" s="44"/>
      <c r="J27" s="44"/>
      <c r="K27" s="44"/>
      <c r="L27" s="44"/>
      <c r="M27" s="44"/>
      <c r="N27" s="53"/>
    </row>
    <row r="28" spans="1:14" x14ac:dyDescent="0.35">
      <c r="A28" s="39">
        <v>26</v>
      </c>
      <c r="B28" s="17"/>
      <c r="C28" s="30"/>
      <c r="D28" s="50"/>
      <c r="E28" s="43"/>
      <c r="F28" s="44"/>
      <c r="G28" s="44"/>
      <c r="H28" s="44"/>
      <c r="I28" s="44"/>
      <c r="J28" s="44"/>
      <c r="K28" s="44"/>
      <c r="L28" s="44"/>
      <c r="M28" s="44"/>
      <c r="N28" s="53"/>
    </row>
    <row r="29" spans="1:14" x14ac:dyDescent="0.35">
      <c r="A29" s="40">
        <v>27</v>
      </c>
      <c r="B29" s="13"/>
      <c r="C29" s="34"/>
      <c r="D29" s="51"/>
      <c r="E29" s="45"/>
      <c r="F29" s="46"/>
      <c r="G29" s="46"/>
      <c r="H29" s="46"/>
      <c r="I29" s="46"/>
      <c r="J29" s="46"/>
      <c r="K29" s="46"/>
      <c r="L29" s="46"/>
      <c r="M29" s="46"/>
      <c r="N29" s="54"/>
    </row>
    <row r="30" spans="1:14" x14ac:dyDescent="0.35">
      <c r="A30" s="39">
        <v>28</v>
      </c>
      <c r="B30" s="14"/>
      <c r="C30" s="30"/>
      <c r="D30" s="50"/>
      <c r="E30" s="43"/>
      <c r="F30" s="44"/>
      <c r="G30" s="44"/>
      <c r="H30" s="44"/>
      <c r="I30" s="44"/>
      <c r="J30" s="44"/>
      <c r="K30" s="44"/>
      <c r="L30" s="44"/>
      <c r="M30" s="44"/>
      <c r="N30" s="53"/>
    </row>
    <row r="31" spans="1:14" x14ac:dyDescent="0.35">
      <c r="A31" s="39">
        <v>29</v>
      </c>
      <c r="B31" s="14"/>
      <c r="C31" s="30"/>
      <c r="D31" s="50"/>
      <c r="E31" s="43"/>
      <c r="F31" s="44"/>
      <c r="G31" s="44"/>
      <c r="H31" s="44"/>
      <c r="I31" s="44"/>
      <c r="J31" s="44"/>
      <c r="K31" s="44"/>
      <c r="L31" s="44"/>
      <c r="M31" s="44"/>
      <c r="N31" s="53"/>
    </row>
    <row r="32" spans="1:14" x14ac:dyDescent="0.35">
      <c r="A32" s="39">
        <v>30</v>
      </c>
      <c r="B32" s="14"/>
      <c r="C32" s="30"/>
      <c r="D32" s="50"/>
      <c r="E32" s="43"/>
      <c r="F32" s="44"/>
      <c r="G32" s="44"/>
      <c r="H32" s="44"/>
      <c r="I32" s="44"/>
      <c r="J32" s="44"/>
      <c r="K32" s="44"/>
      <c r="L32" s="44"/>
      <c r="M32" s="44"/>
      <c r="N32" s="53"/>
    </row>
    <row r="33" spans="1:14" x14ac:dyDescent="0.35">
      <c r="A33" s="39">
        <v>31</v>
      </c>
      <c r="B33" s="17"/>
      <c r="C33" s="30"/>
      <c r="D33" s="50"/>
      <c r="E33" s="43"/>
      <c r="F33" s="44"/>
      <c r="G33" s="44"/>
      <c r="H33" s="44"/>
      <c r="I33" s="44"/>
      <c r="J33" s="44"/>
      <c r="K33" s="44"/>
      <c r="L33" s="44"/>
      <c r="M33" s="44"/>
      <c r="N33" s="53"/>
    </row>
    <row r="34" spans="1:14" x14ac:dyDescent="0.35">
      <c r="A34" s="40">
        <v>32</v>
      </c>
      <c r="B34" s="13"/>
      <c r="C34" s="34"/>
      <c r="D34" s="51"/>
      <c r="E34" s="45"/>
      <c r="F34" s="46"/>
      <c r="G34" s="46"/>
      <c r="H34" s="46"/>
      <c r="I34" s="46"/>
      <c r="J34" s="46"/>
      <c r="K34" s="46"/>
      <c r="L34" s="46"/>
      <c r="M34" s="46"/>
      <c r="N34" s="54"/>
    </row>
    <row r="35" spans="1:14" x14ac:dyDescent="0.35">
      <c r="A35" s="39">
        <v>33</v>
      </c>
      <c r="B35" s="14"/>
      <c r="C35" s="30"/>
      <c r="D35" s="50"/>
      <c r="E35" s="43"/>
      <c r="F35" s="44"/>
      <c r="G35" s="44"/>
      <c r="H35" s="44"/>
      <c r="I35" s="44"/>
      <c r="J35" s="44"/>
      <c r="K35" s="44"/>
      <c r="L35" s="44"/>
      <c r="M35" s="44"/>
      <c r="N35" s="53"/>
    </row>
    <row r="36" spans="1:14" x14ac:dyDescent="0.35">
      <c r="A36" s="39">
        <v>34</v>
      </c>
      <c r="B36" s="14"/>
      <c r="C36" s="30"/>
      <c r="D36" s="50"/>
      <c r="E36" s="43"/>
      <c r="F36" s="44"/>
      <c r="G36" s="44"/>
      <c r="H36" s="44"/>
      <c r="I36" s="44"/>
      <c r="J36" s="44"/>
      <c r="K36" s="44"/>
      <c r="L36" s="44"/>
      <c r="M36" s="44"/>
      <c r="N36" s="53"/>
    </row>
    <row r="37" spans="1:14" x14ac:dyDescent="0.35">
      <c r="A37" s="39">
        <v>35</v>
      </c>
      <c r="B37" s="14"/>
      <c r="C37" s="30"/>
      <c r="D37" s="50"/>
      <c r="E37" s="43"/>
      <c r="F37" s="44"/>
      <c r="G37" s="44"/>
      <c r="H37" s="44"/>
      <c r="I37" s="44"/>
      <c r="J37" s="44"/>
      <c r="K37" s="44"/>
      <c r="L37" s="44"/>
      <c r="M37" s="44"/>
      <c r="N37" s="53"/>
    </row>
    <row r="38" spans="1:14" x14ac:dyDescent="0.35">
      <c r="A38" s="39">
        <v>36</v>
      </c>
      <c r="B38" s="17"/>
      <c r="C38" s="30"/>
      <c r="D38" s="50"/>
      <c r="E38" s="43"/>
      <c r="F38" s="44"/>
      <c r="G38" s="44"/>
      <c r="H38" s="44"/>
      <c r="I38" s="44"/>
      <c r="J38" s="44"/>
      <c r="K38" s="44"/>
      <c r="L38" s="44"/>
      <c r="M38" s="44"/>
      <c r="N38" s="53"/>
    </row>
    <row r="39" spans="1:14" x14ac:dyDescent="0.35">
      <c r="A39" s="40">
        <v>37</v>
      </c>
      <c r="B39" s="13"/>
      <c r="C39" s="34"/>
      <c r="D39" s="51"/>
      <c r="E39" s="45"/>
      <c r="F39" s="46"/>
      <c r="G39" s="46"/>
      <c r="H39" s="46"/>
      <c r="I39" s="46"/>
      <c r="J39" s="46"/>
      <c r="K39" s="46"/>
      <c r="L39" s="46"/>
      <c r="M39" s="46"/>
      <c r="N39" s="54"/>
    </row>
    <row r="40" spans="1:14" x14ac:dyDescent="0.35">
      <c r="A40" s="39">
        <v>38</v>
      </c>
      <c r="B40" s="14"/>
      <c r="C40" s="30"/>
      <c r="D40" s="50"/>
      <c r="E40" s="43"/>
      <c r="F40" s="44"/>
      <c r="G40" s="44"/>
      <c r="H40" s="44"/>
      <c r="I40" s="44"/>
      <c r="J40" s="44"/>
      <c r="K40" s="44"/>
      <c r="L40" s="44"/>
      <c r="M40" s="44"/>
      <c r="N40" s="53"/>
    </row>
    <row r="41" spans="1:14" x14ac:dyDescent="0.35">
      <c r="A41" s="39">
        <v>39</v>
      </c>
      <c r="B41" s="14"/>
      <c r="C41" s="30"/>
      <c r="D41" s="50"/>
      <c r="E41" s="43"/>
      <c r="F41" s="44"/>
      <c r="G41" s="44"/>
      <c r="H41" s="44"/>
      <c r="I41" s="44"/>
      <c r="J41" s="44"/>
      <c r="K41" s="44"/>
      <c r="L41" s="44"/>
      <c r="M41" s="44"/>
      <c r="N41" s="53"/>
    </row>
    <row r="42" spans="1:14" x14ac:dyDescent="0.35">
      <c r="A42" s="39">
        <v>40</v>
      </c>
      <c r="B42" s="14"/>
      <c r="C42" s="30"/>
      <c r="D42" s="50"/>
      <c r="E42" s="43"/>
      <c r="F42" s="44"/>
      <c r="G42" s="44"/>
      <c r="H42" s="44"/>
      <c r="I42" s="44"/>
      <c r="J42" s="44"/>
      <c r="K42" s="44"/>
      <c r="L42" s="44"/>
      <c r="M42" s="44"/>
      <c r="N42" s="53"/>
    </row>
    <row r="43" spans="1:14" x14ac:dyDescent="0.35">
      <c r="A43" s="39">
        <v>41</v>
      </c>
      <c r="B43" s="17"/>
      <c r="C43" s="30"/>
      <c r="D43" s="50"/>
      <c r="E43" s="43"/>
      <c r="F43" s="44"/>
      <c r="G43" s="44"/>
      <c r="H43" s="44"/>
      <c r="I43" s="44"/>
      <c r="J43" s="44"/>
      <c r="K43" s="44"/>
      <c r="L43" s="44"/>
      <c r="M43" s="44"/>
      <c r="N43" s="53"/>
    </row>
    <row r="44" spans="1:14" x14ac:dyDescent="0.35">
      <c r="A44" s="40">
        <v>42</v>
      </c>
      <c r="B44" s="13"/>
      <c r="C44" s="34"/>
      <c r="D44" s="51"/>
      <c r="E44" s="45"/>
      <c r="F44" s="46"/>
      <c r="G44" s="46"/>
      <c r="H44" s="46"/>
      <c r="I44" s="46"/>
      <c r="J44" s="46"/>
      <c r="K44" s="46"/>
      <c r="L44" s="46"/>
      <c r="M44" s="46"/>
      <c r="N44" s="54"/>
    </row>
    <row r="45" spans="1:14" x14ac:dyDescent="0.35">
      <c r="A45" s="39">
        <v>43</v>
      </c>
      <c r="B45" s="14"/>
      <c r="C45" s="30"/>
      <c r="D45" s="50"/>
      <c r="E45" s="43"/>
      <c r="F45" s="44"/>
      <c r="G45" s="44"/>
      <c r="H45" s="44"/>
      <c r="I45" s="44"/>
      <c r="J45" s="44"/>
      <c r="K45" s="44"/>
      <c r="L45" s="44"/>
      <c r="M45" s="44"/>
      <c r="N45" s="53"/>
    </row>
    <row r="46" spans="1:14" x14ac:dyDescent="0.35">
      <c r="A46" s="39">
        <v>44</v>
      </c>
      <c r="B46" s="14"/>
      <c r="C46" s="30"/>
      <c r="D46" s="50"/>
      <c r="E46" s="43"/>
      <c r="F46" s="44"/>
      <c r="G46" s="44"/>
      <c r="H46" s="44"/>
      <c r="I46" s="44"/>
      <c r="J46" s="44"/>
      <c r="K46" s="44"/>
      <c r="L46" s="44"/>
      <c r="M46" s="44"/>
      <c r="N46" s="53"/>
    </row>
    <row r="47" spans="1:14" x14ac:dyDescent="0.35">
      <c r="A47" s="39">
        <v>45</v>
      </c>
      <c r="B47" s="14"/>
      <c r="C47" s="30"/>
      <c r="D47" s="50"/>
      <c r="E47" s="43"/>
      <c r="F47" s="44"/>
      <c r="G47" s="44"/>
      <c r="H47" s="44"/>
      <c r="I47" s="44"/>
      <c r="J47" s="44"/>
      <c r="K47" s="44"/>
      <c r="L47" s="44"/>
      <c r="M47" s="44"/>
      <c r="N47" s="53"/>
    </row>
    <row r="48" spans="1:14" x14ac:dyDescent="0.35">
      <c r="A48" s="39">
        <v>46</v>
      </c>
      <c r="B48" s="17"/>
      <c r="C48" s="30"/>
      <c r="D48" s="50"/>
      <c r="E48" s="43"/>
      <c r="F48" s="44"/>
      <c r="G48" s="44"/>
      <c r="H48" s="44"/>
      <c r="I48" s="44"/>
      <c r="J48" s="44"/>
      <c r="K48" s="44"/>
      <c r="L48" s="44"/>
      <c r="M48" s="44"/>
      <c r="N48" s="53"/>
    </row>
    <row r="49" spans="1:14" x14ac:dyDescent="0.35">
      <c r="A49" s="40">
        <v>47</v>
      </c>
      <c r="B49" s="13"/>
      <c r="C49" s="34"/>
      <c r="D49" s="51"/>
      <c r="E49" s="45"/>
      <c r="F49" s="46"/>
      <c r="G49" s="46"/>
      <c r="H49" s="46"/>
      <c r="I49" s="46"/>
      <c r="J49" s="46"/>
      <c r="K49" s="46"/>
      <c r="L49" s="46"/>
      <c r="M49" s="46"/>
      <c r="N49" s="54"/>
    </row>
    <row r="50" spans="1:14" x14ac:dyDescent="0.35">
      <c r="A50" s="39">
        <v>48</v>
      </c>
      <c r="B50" s="14"/>
      <c r="C50" s="30"/>
      <c r="D50" s="50"/>
      <c r="E50" s="43"/>
      <c r="F50" s="44"/>
      <c r="G50" s="44"/>
      <c r="H50" s="44"/>
      <c r="I50" s="44"/>
      <c r="J50" s="44"/>
      <c r="K50" s="44"/>
      <c r="L50" s="44"/>
      <c r="M50" s="44"/>
      <c r="N50" s="53"/>
    </row>
    <row r="51" spans="1:14" x14ac:dyDescent="0.35">
      <c r="A51" s="39">
        <v>49</v>
      </c>
      <c r="B51" s="14"/>
      <c r="C51" s="30"/>
      <c r="D51" s="50"/>
      <c r="E51" s="43"/>
      <c r="F51" s="44"/>
      <c r="G51" s="44"/>
      <c r="H51" s="44"/>
      <c r="I51" s="44"/>
      <c r="J51" s="44"/>
      <c r="K51" s="44"/>
      <c r="L51" s="44"/>
      <c r="M51" s="44"/>
      <c r="N51" s="53"/>
    </row>
    <row r="52" spans="1:14" x14ac:dyDescent="0.35">
      <c r="A52" s="39">
        <v>50</v>
      </c>
      <c r="B52" s="14"/>
      <c r="C52" s="30"/>
      <c r="D52" s="50"/>
      <c r="E52" s="43"/>
      <c r="F52" s="44"/>
      <c r="G52" s="44"/>
      <c r="H52" s="44"/>
      <c r="I52" s="44"/>
      <c r="J52" s="44"/>
      <c r="K52" s="44"/>
      <c r="L52" s="44"/>
      <c r="M52" s="44"/>
      <c r="N52" s="53"/>
    </row>
    <row r="53" spans="1:14" x14ac:dyDescent="0.35">
      <c r="A53" s="39">
        <v>51</v>
      </c>
      <c r="B53" s="17"/>
      <c r="C53" s="30"/>
      <c r="D53" s="50"/>
      <c r="E53" s="43"/>
      <c r="F53" s="44"/>
      <c r="G53" s="44"/>
      <c r="H53" s="44"/>
      <c r="I53" s="44"/>
      <c r="J53" s="44"/>
      <c r="K53" s="44"/>
      <c r="L53" s="44"/>
      <c r="M53" s="44"/>
      <c r="N53" s="53"/>
    </row>
    <row r="54" spans="1:14" x14ac:dyDescent="0.35">
      <c r="A54" s="40">
        <v>52</v>
      </c>
      <c r="B54" s="13"/>
      <c r="C54" s="34"/>
      <c r="D54" s="51"/>
      <c r="E54" s="45"/>
      <c r="F54" s="46"/>
      <c r="G54" s="46"/>
      <c r="H54" s="46"/>
      <c r="I54" s="46"/>
      <c r="J54" s="46"/>
      <c r="K54" s="46"/>
      <c r="L54" s="46"/>
      <c r="M54" s="46"/>
      <c r="N54" s="54"/>
    </row>
    <row r="55" spans="1:14" x14ac:dyDescent="0.35">
      <c r="A55" s="39">
        <v>53</v>
      </c>
      <c r="B55" s="14"/>
      <c r="C55" s="30"/>
      <c r="D55" s="50"/>
      <c r="E55" s="43"/>
      <c r="F55" s="44"/>
      <c r="G55" s="44"/>
      <c r="H55" s="44"/>
      <c r="I55" s="44"/>
      <c r="J55" s="44"/>
      <c r="K55" s="44"/>
      <c r="L55" s="44"/>
      <c r="M55" s="44"/>
      <c r="N55" s="53"/>
    </row>
    <row r="56" spans="1:14" x14ac:dyDescent="0.35">
      <c r="A56" s="39">
        <v>54</v>
      </c>
      <c r="B56" s="14"/>
      <c r="C56" s="30"/>
      <c r="D56" s="50"/>
      <c r="E56" s="43"/>
      <c r="F56" s="44"/>
      <c r="G56" s="44"/>
      <c r="H56" s="44"/>
      <c r="I56" s="44"/>
      <c r="J56" s="44"/>
      <c r="K56" s="44"/>
      <c r="L56" s="44"/>
      <c r="M56" s="44"/>
      <c r="N56" s="53"/>
    </row>
    <row r="57" spans="1:14" x14ac:dyDescent="0.35">
      <c r="A57" s="39">
        <v>55</v>
      </c>
      <c r="B57" s="14"/>
      <c r="C57" s="30"/>
      <c r="D57" s="50"/>
      <c r="E57" s="43"/>
      <c r="F57" s="44"/>
      <c r="G57" s="44"/>
      <c r="H57" s="44"/>
      <c r="I57" s="44"/>
      <c r="J57" s="44"/>
      <c r="K57" s="44"/>
      <c r="L57" s="44"/>
      <c r="M57" s="44"/>
      <c r="N57" s="53"/>
    </row>
    <row r="58" spans="1:14" x14ac:dyDescent="0.35">
      <c r="A58" s="39">
        <v>56</v>
      </c>
      <c r="B58" s="17"/>
      <c r="C58" s="30"/>
      <c r="D58" s="50"/>
      <c r="E58" s="43"/>
      <c r="F58" s="44"/>
      <c r="G58" s="44"/>
      <c r="H58" s="44"/>
      <c r="I58" s="44"/>
      <c r="J58" s="44"/>
      <c r="K58" s="44"/>
      <c r="L58" s="44"/>
      <c r="M58" s="44"/>
      <c r="N58" s="53"/>
    </row>
    <row r="59" spans="1:14" x14ac:dyDescent="0.35">
      <c r="A59" s="40">
        <v>57</v>
      </c>
      <c r="B59" s="13"/>
      <c r="C59" s="34"/>
      <c r="D59" s="51"/>
      <c r="E59" s="45"/>
      <c r="F59" s="46"/>
      <c r="G59" s="46"/>
      <c r="H59" s="46"/>
      <c r="I59" s="46"/>
      <c r="J59" s="46"/>
      <c r="K59" s="46"/>
      <c r="L59" s="46"/>
      <c r="M59" s="46"/>
      <c r="N59" s="54"/>
    </row>
    <row r="60" spans="1:14" x14ac:dyDescent="0.35">
      <c r="A60" s="39">
        <v>58</v>
      </c>
      <c r="B60" s="14"/>
      <c r="C60" s="30"/>
      <c r="D60" s="50"/>
      <c r="E60" s="43"/>
      <c r="F60" s="44"/>
      <c r="G60" s="44"/>
      <c r="H60" s="44"/>
      <c r="I60" s="44"/>
      <c r="J60" s="44"/>
      <c r="K60" s="44"/>
      <c r="L60" s="44"/>
      <c r="M60" s="44"/>
      <c r="N60" s="53"/>
    </row>
    <row r="61" spans="1:14" x14ac:dyDescent="0.35">
      <c r="A61" s="39">
        <v>59</v>
      </c>
      <c r="B61" s="14"/>
      <c r="C61" s="30"/>
      <c r="D61" s="50"/>
      <c r="E61" s="43"/>
      <c r="F61" s="44"/>
      <c r="G61" s="44"/>
      <c r="H61" s="44"/>
      <c r="I61" s="44"/>
      <c r="J61" s="44"/>
      <c r="K61" s="44"/>
      <c r="L61" s="44"/>
      <c r="M61" s="44"/>
      <c r="N61" s="53"/>
    </row>
    <row r="62" spans="1:14" x14ac:dyDescent="0.35">
      <c r="A62" s="39">
        <v>60</v>
      </c>
      <c r="B62" s="14"/>
      <c r="C62" s="30"/>
      <c r="D62" s="50"/>
      <c r="E62" s="43"/>
      <c r="F62" s="44"/>
      <c r="G62" s="44"/>
      <c r="H62" s="44"/>
      <c r="I62" s="44"/>
      <c r="J62" s="44"/>
      <c r="K62" s="44"/>
      <c r="L62" s="44"/>
      <c r="M62" s="44"/>
      <c r="N62" s="53"/>
    </row>
    <row r="63" spans="1:14" x14ac:dyDescent="0.35">
      <c r="A63" s="39">
        <v>61</v>
      </c>
      <c r="B63" s="17"/>
      <c r="C63" s="30"/>
      <c r="D63" s="50"/>
      <c r="E63" s="43"/>
      <c r="F63" s="44"/>
      <c r="G63" s="44"/>
      <c r="H63" s="44"/>
      <c r="I63" s="44"/>
      <c r="J63" s="44"/>
      <c r="K63" s="44"/>
      <c r="L63" s="44"/>
      <c r="M63" s="44"/>
      <c r="N63" s="53"/>
    </row>
    <row r="64" spans="1:14" x14ac:dyDescent="0.35">
      <c r="A64" s="40">
        <v>62</v>
      </c>
      <c r="B64" s="13"/>
      <c r="C64" s="34"/>
      <c r="D64" s="51"/>
      <c r="E64" s="45"/>
      <c r="F64" s="46"/>
      <c r="G64" s="46"/>
      <c r="H64" s="46"/>
      <c r="I64" s="46"/>
      <c r="J64" s="46"/>
      <c r="K64" s="46"/>
      <c r="L64" s="46"/>
      <c r="M64" s="46"/>
      <c r="N64" s="54"/>
    </row>
    <row r="65" spans="1:14" x14ac:dyDescent="0.35">
      <c r="A65" s="39">
        <v>63</v>
      </c>
      <c r="B65" s="14"/>
      <c r="C65" s="30"/>
      <c r="D65" s="50"/>
      <c r="E65" s="43"/>
      <c r="F65" s="44"/>
      <c r="G65" s="44"/>
      <c r="H65" s="44"/>
      <c r="I65" s="44"/>
      <c r="J65" s="44"/>
      <c r="K65" s="44"/>
      <c r="L65" s="44"/>
      <c r="M65" s="44"/>
      <c r="N65" s="53"/>
    </row>
    <row r="66" spans="1:14" x14ac:dyDescent="0.35">
      <c r="A66" s="39">
        <v>64</v>
      </c>
      <c r="B66" s="14"/>
      <c r="C66" s="30"/>
      <c r="D66" s="50"/>
      <c r="E66" s="43"/>
      <c r="F66" s="44"/>
      <c r="G66" s="44"/>
      <c r="H66" s="44"/>
      <c r="I66" s="44"/>
      <c r="J66" s="44"/>
      <c r="K66" s="44"/>
      <c r="L66" s="44"/>
      <c r="M66" s="44"/>
      <c r="N66" s="53"/>
    </row>
    <row r="67" spans="1:14" x14ac:dyDescent="0.35">
      <c r="A67" s="39">
        <v>65</v>
      </c>
      <c r="B67" s="14"/>
      <c r="C67" s="30"/>
      <c r="D67" s="50"/>
      <c r="E67" s="43"/>
      <c r="F67" s="44"/>
      <c r="G67" s="44"/>
      <c r="H67" s="44"/>
      <c r="I67" s="44"/>
      <c r="J67" s="44"/>
      <c r="K67" s="44"/>
      <c r="L67" s="44"/>
      <c r="M67" s="44"/>
      <c r="N67" s="53"/>
    </row>
    <row r="68" spans="1:14" x14ac:dyDescent="0.35">
      <c r="A68" s="39">
        <v>66</v>
      </c>
      <c r="B68" s="17"/>
      <c r="C68" s="30"/>
      <c r="D68" s="50"/>
      <c r="E68" s="43"/>
      <c r="F68" s="44"/>
      <c r="G68" s="44"/>
      <c r="H68" s="44"/>
      <c r="I68" s="44"/>
      <c r="J68" s="44"/>
      <c r="K68" s="44"/>
      <c r="L68" s="44"/>
      <c r="M68" s="44"/>
      <c r="N68" s="53"/>
    </row>
    <row r="69" spans="1:14" x14ac:dyDescent="0.35">
      <c r="A69" s="40">
        <v>67</v>
      </c>
      <c r="B69" s="13"/>
      <c r="C69" s="34"/>
      <c r="D69" s="51"/>
      <c r="E69" s="45"/>
      <c r="F69" s="46"/>
      <c r="G69" s="46"/>
      <c r="H69" s="46"/>
      <c r="I69" s="46"/>
      <c r="J69" s="46"/>
      <c r="K69" s="46"/>
      <c r="L69" s="46"/>
      <c r="M69" s="46"/>
      <c r="N69" s="54"/>
    </row>
    <row r="70" spans="1:14" x14ac:dyDescent="0.35">
      <c r="A70" s="39">
        <v>68</v>
      </c>
      <c r="B70" s="14"/>
      <c r="C70" s="30"/>
      <c r="D70" s="50"/>
      <c r="E70" s="43"/>
      <c r="F70" s="44"/>
      <c r="G70" s="44"/>
      <c r="H70" s="44"/>
      <c r="I70" s="44"/>
      <c r="J70" s="44"/>
      <c r="K70" s="44"/>
      <c r="L70" s="44"/>
      <c r="M70" s="44"/>
      <c r="N70" s="53"/>
    </row>
    <row r="71" spans="1:14" x14ac:dyDescent="0.35">
      <c r="A71" s="39">
        <v>69</v>
      </c>
      <c r="B71" s="14"/>
      <c r="C71" s="30"/>
      <c r="D71" s="50"/>
      <c r="E71" s="43"/>
      <c r="F71" s="44"/>
      <c r="G71" s="44"/>
      <c r="H71" s="44"/>
      <c r="I71" s="44"/>
      <c r="J71" s="44"/>
      <c r="K71" s="44"/>
      <c r="L71" s="44"/>
      <c r="M71" s="44"/>
      <c r="N71" s="53"/>
    </row>
    <row r="72" spans="1:14" x14ac:dyDescent="0.35">
      <c r="A72" s="39">
        <v>70</v>
      </c>
      <c r="B72" s="14"/>
      <c r="C72" s="30"/>
      <c r="D72" s="50"/>
      <c r="E72" s="43"/>
      <c r="F72" s="44"/>
      <c r="G72" s="44"/>
      <c r="H72" s="44"/>
      <c r="I72" s="44"/>
      <c r="J72" s="44"/>
      <c r="K72" s="44"/>
      <c r="L72" s="44"/>
      <c r="M72" s="44"/>
      <c r="N72" s="53"/>
    </row>
    <row r="73" spans="1:14" x14ac:dyDescent="0.35">
      <c r="A73" s="39">
        <v>71</v>
      </c>
      <c r="B73" s="17"/>
      <c r="C73" s="30"/>
      <c r="D73" s="50"/>
      <c r="E73" s="43"/>
      <c r="F73" s="44"/>
      <c r="G73" s="44"/>
      <c r="H73" s="44"/>
      <c r="I73" s="44"/>
      <c r="J73" s="44"/>
      <c r="K73" s="44"/>
      <c r="L73" s="44"/>
      <c r="M73" s="44"/>
      <c r="N73" s="53"/>
    </row>
    <row r="74" spans="1:14" x14ac:dyDescent="0.35">
      <c r="A74" s="40">
        <v>72</v>
      </c>
      <c r="B74" s="13"/>
      <c r="C74" s="34"/>
      <c r="D74" s="51"/>
      <c r="E74" s="45"/>
      <c r="F74" s="46"/>
      <c r="G74" s="46"/>
      <c r="H74" s="46"/>
      <c r="I74" s="46"/>
      <c r="J74" s="46"/>
      <c r="K74" s="46"/>
      <c r="L74" s="46"/>
      <c r="M74" s="46"/>
      <c r="N74" s="54"/>
    </row>
    <row r="75" spans="1:14" x14ac:dyDescent="0.35">
      <c r="A75" s="39">
        <v>73</v>
      </c>
      <c r="B75" s="14"/>
      <c r="C75" s="30"/>
      <c r="D75" s="50"/>
      <c r="E75" s="43"/>
      <c r="F75" s="44"/>
      <c r="G75" s="44"/>
      <c r="H75" s="44"/>
      <c r="I75" s="44"/>
      <c r="J75" s="44"/>
      <c r="K75" s="44"/>
      <c r="L75" s="44"/>
      <c r="M75" s="44"/>
      <c r="N75" s="53"/>
    </row>
    <row r="76" spans="1:14" x14ac:dyDescent="0.35">
      <c r="A76" s="39">
        <v>74</v>
      </c>
      <c r="B76" s="14"/>
      <c r="C76" s="30"/>
      <c r="D76" s="50"/>
      <c r="E76" s="43"/>
      <c r="F76" s="44"/>
      <c r="G76" s="44"/>
      <c r="H76" s="44"/>
      <c r="I76" s="44"/>
      <c r="J76" s="44"/>
      <c r="K76" s="44"/>
      <c r="L76" s="44"/>
      <c r="M76" s="44"/>
      <c r="N76" s="53"/>
    </row>
    <row r="77" spans="1:14" x14ac:dyDescent="0.35">
      <c r="A77" s="39">
        <v>75</v>
      </c>
      <c r="B77" s="14"/>
      <c r="C77" s="30"/>
      <c r="D77" s="50"/>
      <c r="E77" s="43"/>
      <c r="F77" s="44"/>
      <c r="G77" s="44"/>
      <c r="H77" s="44"/>
      <c r="I77" s="44"/>
      <c r="J77" s="44"/>
      <c r="K77" s="44"/>
      <c r="L77" s="44"/>
      <c r="M77" s="44"/>
      <c r="N77" s="53"/>
    </row>
    <row r="78" spans="1:14" x14ac:dyDescent="0.35">
      <c r="A78" s="39">
        <v>76</v>
      </c>
      <c r="B78" s="17"/>
      <c r="C78" s="30"/>
      <c r="D78" s="50"/>
      <c r="E78" s="43"/>
      <c r="F78" s="44"/>
      <c r="G78" s="44"/>
      <c r="H78" s="44"/>
      <c r="I78" s="44"/>
      <c r="J78" s="44"/>
      <c r="K78" s="44"/>
      <c r="L78" s="44"/>
      <c r="M78" s="44"/>
      <c r="N78" s="53"/>
    </row>
    <row r="79" spans="1:14" x14ac:dyDescent="0.35">
      <c r="A79" s="40">
        <v>77</v>
      </c>
      <c r="B79" s="13"/>
      <c r="C79" s="34"/>
      <c r="D79" s="51"/>
      <c r="E79" s="45"/>
      <c r="F79" s="46"/>
      <c r="G79" s="46"/>
      <c r="H79" s="46"/>
      <c r="I79" s="46"/>
      <c r="J79" s="46"/>
      <c r="K79" s="46"/>
      <c r="L79" s="46"/>
      <c r="M79" s="46"/>
      <c r="N79" s="54"/>
    </row>
    <row r="80" spans="1:14" x14ac:dyDescent="0.35">
      <c r="A80" s="39">
        <v>78</v>
      </c>
      <c r="B80" s="14"/>
      <c r="C80" s="30"/>
      <c r="D80" s="50"/>
      <c r="E80" s="43"/>
      <c r="F80" s="44"/>
      <c r="G80" s="44"/>
      <c r="H80" s="44"/>
      <c r="I80" s="44"/>
      <c r="J80" s="44"/>
      <c r="K80" s="44"/>
      <c r="L80" s="44"/>
      <c r="M80" s="44"/>
      <c r="N80" s="53"/>
    </row>
    <row r="81" spans="1:14" x14ac:dyDescent="0.35">
      <c r="A81" s="39">
        <v>79</v>
      </c>
      <c r="B81" s="14"/>
      <c r="C81" s="30"/>
      <c r="D81" s="50"/>
      <c r="E81" s="43"/>
      <c r="F81" s="44"/>
      <c r="G81" s="44"/>
      <c r="H81" s="44"/>
      <c r="I81" s="44"/>
      <c r="J81" s="44"/>
      <c r="K81" s="44"/>
      <c r="L81" s="44"/>
      <c r="M81" s="44"/>
      <c r="N81" s="53"/>
    </row>
    <row r="82" spans="1:14" x14ac:dyDescent="0.35">
      <c r="A82" s="39">
        <v>80</v>
      </c>
      <c r="B82" s="14"/>
      <c r="C82" s="30"/>
      <c r="D82" s="50"/>
      <c r="E82" s="43"/>
      <c r="F82" s="44"/>
      <c r="G82" s="44"/>
      <c r="H82" s="44"/>
      <c r="I82" s="44"/>
      <c r="J82" s="44"/>
      <c r="K82" s="44"/>
      <c r="L82" s="44"/>
      <c r="M82" s="44"/>
      <c r="N82" s="53"/>
    </row>
    <row r="83" spans="1:14" x14ac:dyDescent="0.35">
      <c r="A83" s="39">
        <v>81</v>
      </c>
      <c r="B83" s="17"/>
      <c r="C83" s="30"/>
      <c r="D83" s="50"/>
      <c r="E83" s="43"/>
      <c r="F83" s="44"/>
      <c r="G83" s="44"/>
      <c r="H83" s="44"/>
      <c r="I83" s="44"/>
      <c r="J83" s="44"/>
      <c r="K83" s="44"/>
      <c r="L83" s="44"/>
      <c r="M83" s="44"/>
      <c r="N83" s="53"/>
    </row>
    <row r="84" spans="1:14" x14ac:dyDescent="0.35">
      <c r="A84" s="40">
        <v>82</v>
      </c>
      <c r="B84" s="13"/>
      <c r="C84" s="34"/>
      <c r="D84" s="51"/>
      <c r="E84" s="45"/>
      <c r="F84" s="46"/>
      <c r="G84" s="46"/>
      <c r="H84" s="46"/>
      <c r="I84" s="46"/>
      <c r="J84" s="46"/>
      <c r="K84" s="46"/>
      <c r="L84" s="46"/>
      <c r="M84" s="46"/>
      <c r="N84" s="54"/>
    </row>
    <row r="85" spans="1:14" x14ac:dyDescent="0.35">
      <c r="A85" s="39">
        <v>83</v>
      </c>
      <c r="B85" s="14"/>
      <c r="C85" s="30"/>
      <c r="D85" s="50"/>
      <c r="E85" s="43"/>
      <c r="F85" s="44"/>
      <c r="G85" s="44"/>
      <c r="H85" s="44"/>
      <c r="I85" s="44"/>
      <c r="J85" s="44"/>
      <c r="K85" s="44"/>
      <c r="L85" s="44"/>
      <c r="M85" s="44"/>
      <c r="N85" s="53"/>
    </row>
    <row r="86" spans="1:14" x14ac:dyDescent="0.35">
      <c r="A86" s="39">
        <v>84</v>
      </c>
      <c r="B86" s="14"/>
      <c r="C86" s="30"/>
      <c r="D86" s="50"/>
      <c r="E86" s="43"/>
      <c r="F86" s="44"/>
      <c r="G86" s="44"/>
      <c r="H86" s="44"/>
      <c r="I86" s="44"/>
      <c r="J86" s="44"/>
      <c r="K86" s="44"/>
      <c r="L86" s="44"/>
      <c r="M86" s="44"/>
      <c r="N86" s="53"/>
    </row>
    <row r="87" spans="1:14" x14ac:dyDescent="0.35">
      <c r="A87" s="39">
        <v>85</v>
      </c>
      <c r="B87" s="14"/>
      <c r="C87" s="30"/>
      <c r="D87" s="50"/>
      <c r="E87" s="43"/>
      <c r="F87" s="44"/>
      <c r="G87" s="44"/>
      <c r="H87" s="44"/>
      <c r="I87" s="44"/>
      <c r="J87" s="44"/>
      <c r="K87" s="44"/>
      <c r="L87" s="44"/>
      <c r="M87" s="44"/>
      <c r="N87" s="53"/>
    </row>
    <row r="88" spans="1:14" x14ac:dyDescent="0.35">
      <c r="A88" s="39">
        <v>86</v>
      </c>
      <c r="B88" s="17"/>
      <c r="C88" s="30"/>
      <c r="D88" s="50"/>
      <c r="E88" s="43"/>
      <c r="F88" s="44"/>
      <c r="G88" s="44"/>
      <c r="H88" s="44"/>
      <c r="I88" s="44"/>
      <c r="J88" s="44"/>
      <c r="K88" s="44"/>
      <c r="L88" s="44"/>
      <c r="M88" s="44"/>
      <c r="N88" s="53"/>
    </row>
    <row r="89" spans="1:14" x14ac:dyDescent="0.35">
      <c r="A89" s="40">
        <v>87</v>
      </c>
      <c r="B89" s="13"/>
      <c r="C89" s="34"/>
      <c r="D89" s="51"/>
      <c r="E89" s="45"/>
      <c r="F89" s="46"/>
      <c r="G89" s="46"/>
      <c r="H89" s="46"/>
      <c r="I89" s="46"/>
      <c r="J89" s="46"/>
      <c r="K89" s="46"/>
      <c r="L89" s="46"/>
      <c r="M89" s="46"/>
      <c r="N89" s="54"/>
    </row>
    <row r="90" spans="1:14" x14ac:dyDescent="0.35">
      <c r="A90" s="39">
        <v>88</v>
      </c>
      <c r="B90" s="14"/>
      <c r="C90" s="30"/>
      <c r="D90" s="50"/>
      <c r="E90" s="43"/>
      <c r="F90" s="44"/>
      <c r="G90" s="44"/>
      <c r="H90" s="44"/>
      <c r="I90" s="44"/>
      <c r="J90" s="44"/>
      <c r="K90" s="44"/>
      <c r="L90" s="44"/>
      <c r="M90" s="44"/>
      <c r="N90" s="53"/>
    </row>
    <row r="91" spans="1:14" x14ac:dyDescent="0.35">
      <c r="A91" s="39">
        <v>89</v>
      </c>
      <c r="B91" s="14"/>
      <c r="C91" s="30"/>
      <c r="D91" s="50"/>
      <c r="E91" s="43"/>
      <c r="F91" s="44"/>
      <c r="G91" s="44"/>
      <c r="H91" s="44"/>
      <c r="I91" s="44"/>
      <c r="J91" s="44"/>
      <c r="K91" s="44"/>
      <c r="L91" s="44"/>
      <c r="M91" s="44"/>
      <c r="N91" s="53"/>
    </row>
    <row r="92" spans="1:14" x14ac:dyDescent="0.35">
      <c r="A92" s="39">
        <v>90</v>
      </c>
      <c r="B92" s="14"/>
      <c r="C92" s="30"/>
      <c r="D92" s="50"/>
      <c r="E92" s="43"/>
      <c r="F92" s="44"/>
      <c r="G92" s="44"/>
      <c r="H92" s="44"/>
      <c r="I92" s="44"/>
      <c r="J92" s="44"/>
      <c r="K92" s="44"/>
      <c r="L92" s="44"/>
      <c r="M92" s="44"/>
      <c r="N92" s="53"/>
    </row>
    <row r="93" spans="1:14" x14ac:dyDescent="0.35">
      <c r="A93" s="39">
        <v>91</v>
      </c>
      <c r="B93" s="17"/>
      <c r="C93" s="30"/>
      <c r="D93" s="50"/>
      <c r="E93" s="43"/>
      <c r="F93" s="44"/>
      <c r="G93" s="44"/>
      <c r="H93" s="44"/>
      <c r="I93" s="44"/>
      <c r="J93" s="44"/>
      <c r="K93" s="44"/>
      <c r="L93" s="44"/>
      <c r="M93" s="44"/>
      <c r="N93" s="53"/>
    </row>
    <row r="94" spans="1:14" x14ac:dyDescent="0.35">
      <c r="A94" s="40">
        <v>92</v>
      </c>
      <c r="B94" s="13"/>
      <c r="C94" s="34"/>
      <c r="D94" s="51"/>
      <c r="E94" s="45"/>
      <c r="F94" s="46"/>
      <c r="G94" s="46"/>
      <c r="H94" s="46"/>
      <c r="I94" s="46"/>
      <c r="J94" s="46"/>
      <c r="K94" s="46"/>
      <c r="L94" s="46"/>
      <c r="M94" s="46"/>
      <c r="N94" s="54"/>
    </row>
    <row r="95" spans="1:14" x14ac:dyDescent="0.35">
      <c r="A95" s="39">
        <v>93</v>
      </c>
      <c r="B95" s="14"/>
      <c r="C95" s="30"/>
      <c r="D95" s="50"/>
      <c r="E95" s="43"/>
      <c r="F95" s="44"/>
      <c r="G95" s="44"/>
      <c r="H95" s="44"/>
      <c r="I95" s="44"/>
      <c r="J95" s="44"/>
      <c r="K95" s="44"/>
      <c r="L95" s="44"/>
      <c r="M95" s="44"/>
      <c r="N95" s="53"/>
    </row>
    <row r="96" spans="1:14" x14ac:dyDescent="0.35">
      <c r="A96" s="39">
        <v>94</v>
      </c>
      <c r="B96" s="14"/>
      <c r="C96" s="30"/>
      <c r="D96" s="50"/>
      <c r="E96" s="43"/>
      <c r="F96" s="44"/>
      <c r="G96" s="44"/>
      <c r="H96" s="44"/>
      <c r="I96" s="44"/>
      <c r="J96" s="44"/>
      <c r="K96" s="44"/>
      <c r="L96" s="44"/>
      <c r="M96" s="44"/>
      <c r="N96" s="53"/>
    </row>
    <row r="97" spans="1:14" x14ac:dyDescent="0.35">
      <c r="A97" s="39">
        <v>95</v>
      </c>
      <c r="B97" s="14"/>
      <c r="C97" s="30"/>
      <c r="D97" s="50"/>
      <c r="E97" s="43"/>
      <c r="F97" s="44"/>
      <c r="G97" s="44"/>
      <c r="H97" s="44"/>
      <c r="I97" s="44"/>
      <c r="J97" s="44"/>
      <c r="K97" s="44"/>
      <c r="L97" s="44"/>
      <c r="M97" s="44"/>
      <c r="N97" s="53"/>
    </row>
    <row r="98" spans="1:14" x14ac:dyDescent="0.35">
      <c r="A98" s="39">
        <v>96</v>
      </c>
      <c r="B98" s="17"/>
      <c r="C98" s="30"/>
      <c r="D98" s="50"/>
      <c r="E98" s="43"/>
      <c r="F98" s="44"/>
      <c r="G98" s="44"/>
      <c r="H98" s="44"/>
      <c r="I98" s="44"/>
      <c r="J98" s="44"/>
      <c r="K98" s="44"/>
      <c r="L98" s="44"/>
      <c r="M98" s="44"/>
      <c r="N98" s="5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85" zoomScaleNormal="85" workbookViewId="0">
      <selection activeCell="E38" sqref="E38"/>
    </sheetView>
  </sheetViews>
  <sheetFormatPr defaultRowHeight="14.5" x14ac:dyDescent="0.35"/>
  <cols>
    <col min="1" max="1" width="16.453125" style="129" bestFit="1" customWidth="1"/>
    <col min="2" max="2" width="15.6328125" style="129" bestFit="1" customWidth="1"/>
    <col min="3" max="3" width="12.36328125" style="129" bestFit="1" customWidth="1"/>
    <col min="4" max="4" width="9.26953125" style="129" bestFit="1" customWidth="1"/>
    <col min="5" max="5" width="15.6328125" style="129" bestFit="1" customWidth="1"/>
    <col min="6" max="6" width="12.6328125" style="129" bestFit="1" customWidth="1"/>
    <col min="7" max="7" width="15.6328125" style="129" bestFit="1" customWidth="1"/>
    <col min="8" max="8" width="20.453125" style="129" bestFit="1" customWidth="1"/>
    <col min="9" max="9" width="14.6328125" style="129" bestFit="1" customWidth="1"/>
    <col min="10" max="10" width="14.7265625" style="129" bestFit="1" customWidth="1"/>
    <col min="11" max="19" width="8.7265625" style="129"/>
    <col min="20" max="20" width="9.1796875" style="129" customWidth="1"/>
    <col min="21" max="16384" width="8.7265625" style="129"/>
  </cols>
  <sheetData>
    <row r="1" spans="1:10" ht="15" thickBot="1" x14ac:dyDescent="0.4">
      <c r="A1" s="129" t="s">
        <v>63</v>
      </c>
      <c r="B1" s="129" t="s">
        <v>64</v>
      </c>
      <c r="C1" s="129" t="s">
        <v>65</v>
      </c>
      <c r="D1" s="129" t="s">
        <v>66</v>
      </c>
      <c r="E1" s="129" t="s">
        <v>67</v>
      </c>
      <c r="F1" s="129" t="s">
        <v>68</v>
      </c>
      <c r="G1" s="129" t="s">
        <v>69</v>
      </c>
      <c r="H1" s="129" t="s">
        <v>70</v>
      </c>
      <c r="I1" s="129" t="s">
        <v>71</v>
      </c>
      <c r="J1" s="129" t="s">
        <v>72</v>
      </c>
    </row>
    <row r="2" spans="1:10" x14ac:dyDescent="0.35">
      <c r="A2" s="130" t="s">
        <v>73</v>
      </c>
      <c r="B2" s="131" t="s">
        <v>74</v>
      </c>
      <c r="C2" s="145" t="str">
        <f>C11</f>
        <v>NFW</v>
      </c>
      <c r="D2" s="131"/>
      <c r="E2" s="131" t="s">
        <v>85</v>
      </c>
      <c r="F2" s="131"/>
      <c r="G2" s="133" t="s">
        <v>75</v>
      </c>
      <c r="H2" s="131" t="s">
        <v>76</v>
      </c>
      <c r="I2" s="141" t="str">
        <f>Recipe_neb!B21</f>
        <v>B17</v>
      </c>
      <c r="J2" s="134">
        <v>0</v>
      </c>
    </row>
    <row r="3" spans="1:10" x14ac:dyDescent="0.35">
      <c r="A3" s="135" t="s">
        <v>73</v>
      </c>
      <c r="B3" s="129" t="s">
        <v>74</v>
      </c>
      <c r="C3" s="137" t="s">
        <v>84</v>
      </c>
      <c r="E3" s="129" t="s">
        <v>84</v>
      </c>
      <c r="G3" s="129" t="s">
        <v>75</v>
      </c>
      <c r="H3" s="129" t="s">
        <v>76</v>
      </c>
      <c r="I3" s="142" t="str">
        <f>Recipe_neb!B22</f>
        <v>B18</v>
      </c>
      <c r="J3" s="136">
        <v>450</v>
      </c>
    </row>
    <row r="4" spans="1:10" x14ac:dyDescent="0.35">
      <c r="A4" s="135" t="s">
        <v>73</v>
      </c>
      <c r="B4" s="129" t="s">
        <v>74</v>
      </c>
      <c r="C4" s="129" t="str">
        <f t="shared" ref="C4:C5" si="0">C3</f>
        <v>mRNA_deGFP</v>
      </c>
      <c r="E4" s="129" t="s">
        <v>84</v>
      </c>
      <c r="G4" s="129" t="s">
        <v>75</v>
      </c>
      <c r="H4" s="129" t="s">
        <v>76</v>
      </c>
      <c r="I4" s="142" t="str">
        <f>Recipe_neb!B23</f>
        <v>B19</v>
      </c>
      <c r="J4" s="136">
        <v>450</v>
      </c>
    </row>
    <row r="5" spans="1:10" x14ac:dyDescent="0.35">
      <c r="A5" s="135" t="s">
        <v>73</v>
      </c>
      <c r="B5" s="129" t="s">
        <v>74</v>
      </c>
      <c r="C5" s="129" t="str">
        <f t="shared" si="0"/>
        <v>mRNA_deGFP</v>
      </c>
      <c r="E5" s="129" t="s">
        <v>84</v>
      </c>
      <c r="G5" s="129" t="s">
        <v>75</v>
      </c>
      <c r="H5" s="129" t="s">
        <v>76</v>
      </c>
      <c r="I5" s="142" t="str">
        <f>Recipe_neb!B24</f>
        <v>B20</v>
      </c>
      <c r="J5" s="136">
        <v>450</v>
      </c>
    </row>
    <row r="6" spans="1:10" x14ac:dyDescent="0.35">
      <c r="A6" s="135" t="s">
        <v>73</v>
      </c>
      <c r="B6" s="129" t="s">
        <v>74</v>
      </c>
      <c r="C6" s="137" t="s">
        <v>86</v>
      </c>
      <c r="E6" s="129" t="s">
        <v>86</v>
      </c>
      <c r="G6" s="129" t="s">
        <v>75</v>
      </c>
      <c r="H6" s="129" t="s">
        <v>76</v>
      </c>
      <c r="I6" s="142" t="str">
        <f>Recipe_neb!B25</f>
        <v>B21</v>
      </c>
      <c r="J6" s="136">
        <v>1500</v>
      </c>
    </row>
    <row r="7" spans="1:10" x14ac:dyDescent="0.35">
      <c r="A7" s="135" t="s">
        <v>73</v>
      </c>
      <c r="B7" s="129" t="s">
        <v>74</v>
      </c>
      <c r="C7" s="129" t="str">
        <f>C6</f>
        <v>mRNA_Mgapt</v>
      </c>
      <c r="E7" s="129" t="s">
        <v>86</v>
      </c>
      <c r="G7" s="129" t="s">
        <v>75</v>
      </c>
      <c r="H7" s="129" t="s">
        <v>76</v>
      </c>
      <c r="I7" s="142" t="str">
        <f>Recipe_neb!B26</f>
        <v>B22</v>
      </c>
      <c r="J7" s="136">
        <v>1500</v>
      </c>
    </row>
    <row r="8" spans="1:10" ht="15" thickBot="1" x14ac:dyDescent="0.4">
      <c r="A8" s="135" t="s">
        <v>73</v>
      </c>
      <c r="B8" s="129" t="s">
        <v>74</v>
      </c>
      <c r="C8" s="129" t="str">
        <f>C7</f>
        <v>mRNA_Mgapt</v>
      </c>
      <c r="E8" s="129" t="s">
        <v>86</v>
      </c>
      <c r="G8" s="129" t="s">
        <v>75</v>
      </c>
      <c r="H8" s="129" t="s">
        <v>76</v>
      </c>
      <c r="I8" s="142" t="str">
        <f>Recipe_neb!B27</f>
        <v>B23</v>
      </c>
      <c r="J8" s="136">
        <v>1500</v>
      </c>
    </row>
    <row r="9" spans="1:10" x14ac:dyDescent="0.35">
      <c r="A9" s="130" t="s">
        <v>73</v>
      </c>
      <c r="B9" s="131" t="s">
        <v>74</v>
      </c>
      <c r="C9" s="132" t="s">
        <v>85</v>
      </c>
      <c r="D9" s="131"/>
      <c r="E9" s="131" t="s">
        <v>85</v>
      </c>
      <c r="F9" s="131"/>
      <c r="G9" s="133" t="s">
        <v>75</v>
      </c>
      <c r="H9" s="131" t="s">
        <v>76</v>
      </c>
      <c r="I9" s="141" t="str">
        <f>I2</f>
        <v>B17</v>
      </c>
      <c r="J9" s="134">
        <f>2250-PickList!J2</f>
        <v>2250</v>
      </c>
    </row>
    <row r="10" spans="1:10" x14ac:dyDescent="0.35">
      <c r="A10" s="135" t="s">
        <v>73</v>
      </c>
      <c r="B10" s="129" t="s">
        <v>74</v>
      </c>
      <c r="C10" s="143" t="str">
        <f>C9</f>
        <v>NFW</v>
      </c>
      <c r="E10" s="129" t="s">
        <v>85</v>
      </c>
      <c r="G10" s="129" t="s">
        <v>75</v>
      </c>
      <c r="H10" s="129" t="s">
        <v>76</v>
      </c>
      <c r="I10" s="144" t="str">
        <f t="shared" ref="I10:I15" si="1">I3</f>
        <v>B18</v>
      </c>
      <c r="J10" s="136">
        <f>2250-PickList!J3</f>
        <v>1800</v>
      </c>
    </row>
    <row r="11" spans="1:10" x14ac:dyDescent="0.35">
      <c r="A11" s="135" t="s">
        <v>73</v>
      </c>
      <c r="B11" s="129" t="s">
        <v>74</v>
      </c>
      <c r="C11" s="143" t="str">
        <f t="shared" ref="C11:C15" si="2">C10</f>
        <v>NFW</v>
      </c>
      <c r="E11" s="129" t="s">
        <v>85</v>
      </c>
      <c r="G11" s="129" t="s">
        <v>75</v>
      </c>
      <c r="H11" s="129" t="s">
        <v>76</v>
      </c>
      <c r="I11" s="142" t="str">
        <f t="shared" si="1"/>
        <v>B19</v>
      </c>
      <c r="J11" s="136">
        <f>2250-PickList!J4</f>
        <v>1800</v>
      </c>
    </row>
    <row r="12" spans="1:10" x14ac:dyDescent="0.35">
      <c r="A12" s="135" t="s">
        <v>73</v>
      </c>
      <c r="B12" s="129" t="s">
        <v>74</v>
      </c>
      <c r="C12" s="143" t="str">
        <f t="shared" si="2"/>
        <v>NFW</v>
      </c>
      <c r="E12" s="129" t="s">
        <v>85</v>
      </c>
      <c r="G12" s="129" t="s">
        <v>75</v>
      </c>
      <c r="H12" s="129" t="s">
        <v>76</v>
      </c>
      <c r="I12" s="142" t="str">
        <f t="shared" si="1"/>
        <v>B20</v>
      </c>
      <c r="J12" s="136">
        <f>2250-PickList!J5</f>
        <v>1800</v>
      </c>
    </row>
    <row r="13" spans="1:10" x14ac:dyDescent="0.35">
      <c r="A13" s="135" t="s">
        <v>73</v>
      </c>
      <c r="B13" s="129" t="s">
        <v>74</v>
      </c>
      <c r="C13" s="143" t="str">
        <f t="shared" si="2"/>
        <v>NFW</v>
      </c>
      <c r="E13" s="129" t="s">
        <v>85</v>
      </c>
      <c r="G13" s="129" t="s">
        <v>75</v>
      </c>
      <c r="H13" s="129" t="s">
        <v>76</v>
      </c>
      <c r="I13" s="142" t="str">
        <f t="shared" si="1"/>
        <v>B21</v>
      </c>
      <c r="J13" s="136">
        <f>2250-PickList!J6</f>
        <v>750</v>
      </c>
    </row>
    <row r="14" spans="1:10" x14ac:dyDescent="0.35">
      <c r="A14" s="135" t="s">
        <v>73</v>
      </c>
      <c r="B14" s="129" t="s">
        <v>74</v>
      </c>
      <c r="C14" s="143" t="str">
        <f t="shared" si="2"/>
        <v>NFW</v>
      </c>
      <c r="E14" s="129" t="s">
        <v>85</v>
      </c>
      <c r="G14" s="129" t="s">
        <v>75</v>
      </c>
      <c r="H14" s="129" t="s">
        <v>76</v>
      </c>
      <c r="I14" s="142" t="str">
        <f t="shared" si="1"/>
        <v>B22</v>
      </c>
      <c r="J14" s="136">
        <f>2250-PickList!J7</f>
        <v>750</v>
      </c>
    </row>
    <row r="15" spans="1:10" ht="15" thickBot="1" x14ac:dyDescent="0.4">
      <c r="A15" s="138" t="s">
        <v>73</v>
      </c>
      <c r="B15" s="139" t="s">
        <v>74</v>
      </c>
      <c r="C15" s="146" t="str">
        <f t="shared" si="2"/>
        <v>NFW</v>
      </c>
      <c r="D15" s="139"/>
      <c r="E15" s="139" t="s">
        <v>85</v>
      </c>
      <c r="F15" s="139"/>
      <c r="G15" s="139" t="s">
        <v>75</v>
      </c>
      <c r="H15" s="139" t="s">
        <v>76</v>
      </c>
      <c r="I15" s="147" t="str">
        <f t="shared" si="1"/>
        <v>B23</v>
      </c>
      <c r="J15" s="140">
        <f>2250-PickList!J8</f>
        <v>750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308"/>
  <sheetViews>
    <sheetView workbookViewId="0">
      <selection activeCell="C23" sqref="C23"/>
    </sheetView>
  </sheetViews>
  <sheetFormatPr defaultRowHeight="14.5" x14ac:dyDescent="0.35"/>
  <cols>
    <col min="1" max="16384" width="8.7265625" style="148"/>
  </cols>
  <sheetData>
    <row r="3" spans="1:2" x14ac:dyDescent="0.35">
      <c r="A3" s="148" t="s">
        <v>185</v>
      </c>
      <c r="B3" s="148" t="s">
        <v>184</v>
      </c>
    </row>
    <row r="7" spans="1:2" x14ac:dyDescent="0.35">
      <c r="A7" s="148" t="s">
        <v>183</v>
      </c>
      <c r="B7" s="148" t="s">
        <v>182</v>
      </c>
    </row>
    <row r="8" spans="1:2" x14ac:dyDescent="0.35">
      <c r="A8" s="148" t="s">
        <v>181</v>
      </c>
      <c r="B8" s="148" t="s">
        <v>180</v>
      </c>
    </row>
    <row r="12" spans="1:2" x14ac:dyDescent="0.35">
      <c r="A12" s="148" t="s">
        <v>179</v>
      </c>
      <c r="B12" s="148" t="s">
        <v>178</v>
      </c>
    </row>
    <row r="13" spans="1:2" x14ac:dyDescent="0.35">
      <c r="A13" s="148" t="s">
        <v>177</v>
      </c>
      <c r="B13" s="151">
        <v>45135</v>
      </c>
    </row>
    <row r="14" spans="1:2" x14ac:dyDescent="0.35">
      <c r="A14" s="148" t="s">
        <v>128</v>
      </c>
      <c r="B14" s="150">
        <v>0.74504629629629626</v>
      </c>
    </row>
    <row r="15" spans="1:2" x14ac:dyDescent="0.35">
      <c r="A15" s="148" t="s">
        <v>176</v>
      </c>
      <c r="B15" s="148" t="s">
        <v>175</v>
      </c>
    </row>
    <row r="16" spans="1:2" x14ac:dyDescent="0.35">
      <c r="A16" s="148" t="s">
        <v>174</v>
      </c>
      <c r="B16" s="148">
        <v>18060417</v>
      </c>
    </row>
    <row r="17" spans="1:2" x14ac:dyDescent="0.35">
      <c r="A17" s="148" t="s">
        <v>173</v>
      </c>
      <c r="B17" s="148" t="s">
        <v>172</v>
      </c>
    </row>
    <row r="19" spans="1:2" x14ac:dyDescent="0.35">
      <c r="A19" s="148" t="s">
        <v>171</v>
      </c>
    </row>
    <row r="21" spans="1:2" x14ac:dyDescent="0.35">
      <c r="A21" s="148" t="s">
        <v>170</v>
      </c>
      <c r="B21" s="148" t="s">
        <v>169</v>
      </c>
    </row>
    <row r="22" spans="1:2" x14ac:dyDescent="0.35">
      <c r="A22" s="148" t="s">
        <v>168</v>
      </c>
    </row>
    <row r="23" spans="1:2" x14ac:dyDescent="0.35">
      <c r="A23" s="148" t="s">
        <v>167</v>
      </c>
      <c r="B23" s="148" t="s">
        <v>166</v>
      </c>
    </row>
    <row r="24" spans="1:2" x14ac:dyDescent="0.35">
      <c r="B24" s="148" t="s">
        <v>165</v>
      </c>
    </row>
    <row r="25" spans="1:2" x14ac:dyDescent="0.35">
      <c r="A25" s="148" t="s">
        <v>164</v>
      </c>
      <c r="B25" s="148" t="s">
        <v>163</v>
      </c>
    </row>
    <row r="26" spans="1:2" x14ac:dyDescent="0.35">
      <c r="A26" s="148" t="s">
        <v>158</v>
      </c>
      <c r="B26" s="148" t="s">
        <v>162</v>
      </c>
    </row>
    <row r="27" spans="1:2" x14ac:dyDescent="0.35">
      <c r="B27" s="148" t="s">
        <v>156</v>
      </c>
    </row>
    <row r="28" spans="1:2" x14ac:dyDescent="0.35">
      <c r="B28" s="148" t="s">
        <v>155</v>
      </c>
    </row>
    <row r="29" spans="1:2" x14ac:dyDescent="0.35">
      <c r="B29" s="148" t="s">
        <v>154</v>
      </c>
    </row>
    <row r="30" spans="1:2" x14ac:dyDescent="0.35">
      <c r="B30" s="148" t="s">
        <v>160</v>
      </c>
    </row>
    <row r="31" spans="1:2" x14ac:dyDescent="0.35">
      <c r="B31" s="148" t="s">
        <v>161</v>
      </c>
    </row>
    <row r="32" spans="1:2" x14ac:dyDescent="0.35">
      <c r="B32" s="148" t="s">
        <v>152</v>
      </c>
    </row>
    <row r="33" spans="1:2" x14ac:dyDescent="0.35">
      <c r="B33" s="148" t="s">
        <v>160</v>
      </c>
    </row>
    <row r="34" spans="1:2" x14ac:dyDescent="0.35">
      <c r="B34" s="148" t="s">
        <v>159</v>
      </c>
    </row>
    <row r="35" spans="1:2" x14ac:dyDescent="0.35">
      <c r="B35" s="148" t="s">
        <v>149</v>
      </c>
    </row>
    <row r="36" spans="1:2" x14ac:dyDescent="0.35">
      <c r="B36" s="148" t="s">
        <v>148</v>
      </c>
    </row>
    <row r="37" spans="1:2" x14ac:dyDescent="0.35">
      <c r="B37" s="148" t="s">
        <v>147</v>
      </c>
    </row>
    <row r="38" spans="1:2" x14ac:dyDescent="0.35">
      <c r="A38" s="148" t="s">
        <v>158</v>
      </c>
      <c r="B38" s="148" t="s">
        <v>157</v>
      </c>
    </row>
    <row r="39" spans="1:2" x14ac:dyDescent="0.35">
      <c r="B39" s="148" t="s">
        <v>156</v>
      </c>
    </row>
    <row r="40" spans="1:2" x14ac:dyDescent="0.35">
      <c r="B40" s="148" t="s">
        <v>155</v>
      </c>
    </row>
    <row r="41" spans="1:2" x14ac:dyDescent="0.35">
      <c r="B41" s="148" t="s">
        <v>154</v>
      </c>
    </row>
    <row r="42" spans="1:2" x14ac:dyDescent="0.35">
      <c r="B42" s="148" t="s">
        <v>151</v>
      </c>
    </row>
    <row r="43" spans="1:2" x14ac:dyDescent="0.35">
      <c r="B43" s="148" t="s">
        <v>153</v>
      </c>
    </row>
    <row r="44" spans="1:2" x14ac:dyDescent="0.35">
      <c r="B44" s="148" t="s">
        <v>152</v>
      </c>
    </row>
    <row r="45" spans="1:2" x14ac:dyDescent="0.35">
      <c r="B45" s="148" t="s">
        <v>151</v>
      </c>
    </row>
    <row r="46" spans="1:2" x14ac:dyDescent="0.35">
      <c r="B46" s="148" t="s">
        <v>150</v>
      </c>
    </row>
    <row r="47" spans="1:2" x14ac:dyDescent="0.35">
      <c r="B47" s="148" t="s">
        <v>149</v>
      </c>
    </row>
    <row r="48" spans="1:2" x14ac:dyDescent="0.35">
      <c r="B48" s="148" t="s">
        <v>148</v>
      </c>
    </row>
    <row r="49" spans="1:26" x14ac:dyDescent="0.35">
      <c r="B49" s="148" t="s">
        <v>147</v>
      </c>
    </row>
    <row r="50" spans="1:26" x14ac:dyDescent="0.35">
      <c r="A50" s="148" t="s">
        <v>146</v>
      </c>
    </row>
    <row r="52" spans="1:26" x14ac:dyDescent="0.35">
      <c r="A52" s="148" t="s">
        <v>145</v>
      </c>
    </row>
    <row r="53" spans="1:26" x14ac:dyDescent="0.35">
      <c r="B53" s="148">
        <v>1</v>
      </c>
      <c r="C53" s="148">
        <v>2</v>
      </c>
      <c r="D53" s="148">
        <v>3</v>
      </c>
      <c r="E53" s="148">
        <v>4</v>
      </c>
      <c r="F53" s="148">
        <v>5</v>
      </c>
      <c r="G53" s="148">
        <v>6</v>
      </c>
      <c r="H53" s="148">
        <v>7</v>
      </c>
      <c r="I53" s="148">
        <v>8</v>
      </c>
      <c r="J53" s="148">
        <v>9</v>
      </c>
      <c r="K53" s="148">
        <v>10</v>
      </c>
      <c r="L53" s="148">
        <v>11</v>
      </c>
      <c r="M53" s="148">
        <v>12</v>
      </c>
      <c r="N53" s="148">
        <v>13</v>
      </c>
      <c r="O53" s="148">
        <v>14</v>
      </c>
      <c r="P53" s="148">
        <v>15</v>
      </c>
      <c r="Q53" s="148">
        <v>16</v>
      </c>
      <c r="R53" s="148">
        <v>17</v>
      </c>
      <c r="S53" s="148">
        <v>18</v>
      </c>
      <c r="T53" s="148">
        <v>19</v>
      </c>
      <c r="U53" s="148">
        <v>20</v>
      </c>
      <c r="V53" s="148">
        <v>21</v>
      </c>
      <c r="W53" s="148">
        <v>22</v>
      </c>
      <c r="X53" s="148">
        <v>23</v>
      </c>
      <c r="Y53" s="148">
        <v>24</v>
      </c>
    </row>
    <row r="54" spans="1:26" x14ac:dyDescent="0.35">
      <c r="A54" s="148" t="s">
        <v>120</v>
      </c>
      <c r="Z54" s="148" t="s">
        <v>136</v>
      </c>
    </row>
    <row r="55" spans="1:26" x14ac:dyDescent="0.35">
      <c r="A55" s="148" t="s">
        <v>119</v>
      </c>
      <c r="U55" s="148" t="s">
        <v>144</v>
      </c>
      <c r="V55" s="148" t="s">
        <v>143</v>
      </c>
      <c r="W55" s="148" t="s">
        <v>142</v>
      </c>
      <c r="X55" s="148" t="s">
        <v>141</v>
      </c>
      <c r="Z55" s="148" t="s">
        <v>136</v>
      </c>
    </row>
    <row r="56" spans="1:26" x14ac:dyDescent="0.35">
      <c r="A56" s="148" t="s">
        <v>118</v>
      </c>
      <c r="U56" s="148" t="s">
        <v>140</v>
      </c>
      <c r="V56" s="148" t="s">
        <v>139</v>
      </c>
      <c r="W56" s="148" t="s">
        <v>138</v>
      </c>
      <c r="X56" s="148" t="s">
        <v>137</v>
      </c>
      <c r="Z56" s="148" t="s">
        <v>136</v>
      </c>
    </row>
    <row r="57" spans="1:26" x14ac:dyDescent="0.35">
      <c r="A57" s="148" t="s">
        <v>117</v>
      </c>
      <c r="Z57" s="148" t="s">
        <v>136</v>
      </c>
    </row>
    <row r="58" spans="1:26" x14ac:dyDescent="0.35">
      <c r="A58" s="148" t="s">
        <v>116</v>
      </c>
      <c r="Z58" s="148" t="s">
        <v>136</v>
      </c>
    </row>
    <row r="59" spans="1:26" x14ac:dyDescent="0.35">
      <c r="A59" s="148" t="s">
        <v>115</v>
      </c>
      <c r="Z59" s="148" t="s">
        <v>136</v>
      </c>
    </row>
    <row r="60" spans="1:26" x14ac:dyDescent="0.35">
      <c r="A60" s="148" t="s">
        <v>114</v>
      </c>
      <c r="Z60" s="148" t="s">
        <v>136</v>
      </c>
    </row>
    <row r="61" spans="1:26" x14ac:dyDescent="0.35">
      <c r="A61" s="148" t="s">
        <v>113</v>
      </c>
      <c r="Z61" s="148" t="s">
        <v>136</v>
      </c>
    </row>
    <row r="62" spans="1:26" x14ac:dyDescent="0.35">
      <c r="A62" s="148" t="s">
        <v>112</v>
      </c>
      <c r="Z62" s="148" t="s">
        <v>136</v>
      </c>
    </row>
    <row r="63" spans="1:26" x14ac:dyDescent="0.35">
      <c r="A63" s="148" t="s">
        <v>111</v>
      </c>
      <c r="Z63" s="148" t="s">
        <v>136</v>
      </c>
    </row>
    <row r="64" spans="1:26" x14ac:dyDescent="0.35">
      <c r="A64" s="148" t="s">
        <v>110</v>
      </c>
      <c r="Z64" s="148" t="s">
        <v>136</v>
      </c>
    </row>
    <row r="65" spans="1:26" x14ac:dyDescent="0.35">
      <c r="A65" s="148" t="s">
        <v>109</v>
      </c>
      <c r="Z65" s="148" t="s">
        <v>136</v>
      </c>
    </row>
    <row r="66" spans="1:26" x14ac:dyDescent="0.35">
      <c r="A66" s="148" t="s">
        <v>108</v>
      </c>
      <c r="Z66" s="148" t="s">
        <v>136</v>
      </c>
    </row>
    <row r="67" spans="1:26" x14ac:dyDescent="0.35">
      <c r="A67" s="148" t="s">
        <v>107</v>
      </c>
      <c r="Z67" s="148" t="s">
        <v>136</v>
      </c>
    </row>
    <row r="68" spans="1:26" x14ac:dyDescent="0.35">
      <c r="A68" s="148" t="s">
        <v>106</v>
      </c>
      <c r="Z68" s="148" t="s">
        <v>136</v>
      </c>
    </row>
    <row r="69" spans="1:26" x14ac:dyDescent="0.35">
      <c r="A69" s="148" t="s">
        <v>105</v>
      </c>
      <c r="Z69" s="148" t="s">
        <v>136</v>
      </c>
    </row>
    <row r="71" spans="1:26" x14ac:dyDescent="0.35">
      <c r="A71" s="148" t="s">
        <v>135</v>
      </c>
    </row>
    <row r="73" spans="1:26" x14ac:dyDescent="0.35">
      <c r="A73" s="148" t="s">
        <v>128</v>
      </c>
      <c r="B73" s="148" t="s">
        <v>134</v>
      </c>
      <c r="C73" s="148" t="s">
        <v>80</v>
      </c>
      <c r="D73" s="148" t="s">
        <v>81</v>
      </c>
      <c r="E73" s="148" t="s">
        <v>82</v>
      </c>
      <c r="F73" s="148" t="s">
        <v>83</v>
      </c>
      <c r="G73" s="148" t="s">
        <v>126</v>
      </c>
      <c r="H73" s="148" t="s">
        <v>125</v>
      </c>
      <c r="I73" s="148" t="s">
        <v>124</v>
      </c>
      <c r="J73" s="148" t="s">
        <v>123</v>
      </c>
    </row>
    <row r="74" spans="1:26" x14ac:dyDescent="0.35">
      <c r="A74" s="149">
        <v>0</v>
      </c>
      <c r="B74" s="148">
        <v>37</v>
      </c>
      <c r="C74" s="148">
        <v>37</v>
      </c>
      <c r="D74" s="148">
        <v>3783</v>
      </c>
      <c r="E74" s="148">
        <v>3196</v>
      </c>
      <c r="F74" s="148">
        <v>3403</v>
      </c>
      <c r="G74" s="148">
        <v>94</v>
      </c>
      <c r="H74" s="148">
        <v>982</v>
      </c>
      <c r="I74" s="148">
        <v>1089</v>
      </c>
      <c r="J74" s="148">
        <v>935</v>
      </c>
    </row>
    <row r="75" spans="1:26" x14ac:dyDescent="0.35">
      <c r="A75" s="149">
        <v>2.0833333333333333E-3</v>
      </c>
      <c r="B75" s="148">
        <v>37</v>
      </c>
      <c r="C75" s="148">
        <v>104</v>
      </c>
      <c r="D75" s="148">
        <v>3185</v>
      </c>
      <c r="E75" s="148">
        <v>2419</v>
      </c>
      <c r="F75" s="148">
        <v>2737</v>
      </c>
      <c r="G75" s="148">
        <v>143</v>
      </c>
      <c r="H75" s="148">
        <v>626</v>
      </c>
      <c r="I75" s="148">
        <v>634</v>
      </c>
      <c r="J75" s="148">
        <v>694</v>
      </c>
    </row>
    <row r="76" spans="1:26" x14ac:dyDescent="0.35">
      <c r="A76" s="149">
        <v>4.1666666666666666E-3</v>
      </c>
      <c r="B76" s="148">
        <v>37</v>
      </c>
      <c r="C76" s="148">
        <v>67</v>
      </c>
      <c r="D76" s="148">
        <v>2648</v>
      </c>
      <c r="E76" s="148">
        <v>2530</v>
      </c>
      <c r="F76" s="148">
        <v>2323</v>
      </c>
      <c r="G76" s="148">
        <v>118</v>
      </c>
      <c r="H76" s="148">
        <v>543</v>
      </c>
      <c r="I76" s="148">
        <v>569</v>
      </c>
      <c r="J76" s="148">
        <v>719</v>
      </c>
    </row>
    <row r="77" spans="1:26" x14ac:dyDescent="0.35">
      <c r="A77" s="149">
        <v>6.2499999999999995E-3</v>
      </c>
      <c r="B77" s="148">
        <v>37</v>
      </c>
      <c r="C77" s="148">
        <v>50</v>
      </c>
      <c r="D77" s="148">
        <v>2140</v>
      </c>
      <c r="E77" s="148">
        <v>1948</v>
      </c>
      <c r="F77" s="148">
        <v>1791</v>
      </c>
      <c r="G77" s="148">
        <v>134</v>
      </c>
      <c r="H77" s="148">
        <v>549</v>
      </c>
      <c r="I77" s="148">
        <v>430</v>
      </c>
      <c r="J77" s="148">
        <v>481</v>
      </c>
    </row>
    <row r="78" spans="1:26" x14ac:dyDescent="0.35">
      <c r="A78" s="149">
        <v>8.3333333333333332E-3</v>
      </c>
      <c r="B78" s="148">
        <v>37</v>
      </c>
      <c r="C78" s="148">
        <v>27</v>
      </c>
      <c r="D78" s="148">
        <v>1829</v>
      </c>
      <c r="E78" s="148">
        <v>1886</v>
      </c>
      <c r="F78" s="148">
        <v>1606</v>
      </c>
      <c r="G78" s="148">
        <v>83</v>
      </c>
      <c r="H78" s="148">
        <v>348</v>
      </c>
      <c r="I78" s="148">
        <v>494</v>
      </c>
      <c r="J78" s="148">
        <v>518</v>
      </c>
    </row>
    <row r="79" spans="1:26" x14ac:dyDescent="0.35">
      <c r="A79" s="149">
        <v>1.0416666666666666E-2</v>
      </c>
      <c r="B79" s="148">
        <v>37</v>
      </c>
      <c r="C79" s="148">
        <v>34</v>
      </c>
      <c r="D79" s="148">
        <v>2043</v>
      </c>
      <c r="E79" s="148">
        <v>1285</v>
      </c>
      <c r="F79" s="148">
        <v>1707</v>
      </c>
      <c r="G79" s="148">
        <v>146</v>
      </c>
      <c r="H79" s="148">
        <v>411</v>
      </c>
      <c r="I79" s="148">
        <v>465</v>
      </c>
      <c r="J79" s="148">
        <v>394</v>
      </c>
    </row>
    <row r="80" spans="1:26" x14ac:dyDescent="0.35">
      <c r="A80" s="149">
        <v>1.2499999999999999E-2</v>
      </c>
      <c r="B80" s="148">
        <v>37</v>
      </c>
      <c r="C80" s="148">
        <v>52</v>
      </c>
      <c r="D80" s="148">
        <v>1662</v>
      </c>
      <c r="E80" s="148">
        <v>1447</v>
      </c>
      <c r="F80" s="148">
        <v>1483</v>
      </c>
      <c r="G80" s="148">
        <v>103</v>
      </c>
      <c r="H80" s="148">
        <v>410</v>
      </c>
      <c r="I80" s="148">
        <v>334</v>
      </c>
      <c r="J80" s="148">
        <v>358</v>
      </c>
    </row>
    <row r="81" spans="1:10" x14ac:dyDescent="0.35">
      <c r="A81" s="149">
        <v>1.4583333333333332E-2</v>
      </c>
      <c r="B81" s="148">
        <v>37</v>
      </c>
      <c r="C81" s="148">
        <v>80</v>
      </c>
      <c r="D81" s="148">
        <v>1745</v>
      </c>
      <c r="E81" s="148">
        <v>1271</v>
      </c>
      <c r="F81" s="148">
        <v>1398</v>
      </c>
      <c r="G81" s="148">
        <v>142</v>
      </c>
      <c r="H81" s="148">
        <v>336</v>
      </c>
      <c r="I81" s="148">
        <v>459</v>
      </c>
      <c r="J81" s="148">
        <v>303</v>
      </c>
    </row>
    <row r="82" spans="1:10" x14ac:dyDescent="0.35">
      <c r="A82" s="149">
        <v>1.6666666666666666E-2</v>
      </c>
      <c r="B82" s="148">
        <v>37</v>
      </c>
      <c r="C82" s="148">
        <v>101</v>
      </c>
      <c r="D82" s="148">
        <v>1760</v>
      </c>
      <c r="E82" s="148">
        <v>1478</v>
      </c>
      <c r="F82" s="148">
        <v>1585</v>
      </c>
      <c r="G82" s="148">
        <v>61</v>
      </c>
      <c r="H82" s="148">
        <v>300</v>
      </c>
      <c r="I82" s="148">
        <v>451</v>
      </c>
      <c r="J82" s="148">
        <v>318</v>
      </c>
    </row>
    <row r="83" spans="1:10" x14ac:dyDescent="0.35">
      <c r="A83" s="149">
        <v>1.8749999999999999E-2</v>
      </c>
      <c r="B83" s="148">
        <v>37</v>
      </c>
      <c r="C83" s="148">
        <v>67</v>
      </c>
      <c r="D83" s="148">
        <v>1430</v>
      </c>
      <c r="E83" s="148">
        <v>1445</v>
      </c>
      <c r="F83" s="148">
        <v>1390</v>
      </c>
      <c r="G83" s="148">
        <v>106</v>
      </c>
      <c r="H83" s="148">
        <v>351</v>
      </c>
      <c r="I83" s="148">
        <v>348</v>
      </c>
      <c r="J83" s="148">
        <v>379</v>
      </c>
    </row>
    <row r="84" spans="1:10" x14ac:dyDescent="0.35">
      <c r="A84" s="149">
        <v>2.0833333333333332E-2</v>
      </c>
      <c r="B84" s="148">
        <v>37</v>
      </c>
      <c r="C84" s="148">
        <v>39</v>
      </c>
      <c r="D84" s="148">
        <v>1400</v>
      </c>
      <c r="E84" s="148">
        <v>1166</v>
      </c>
      <c r="F84" s="148">
        <v>1561</v>
      </c>
      <c r="G84" s="148">
        <v>133</v>
      </c>
      <c r="H84" s="148">
        <v>384</v>
      </c>
      <c r="I84" s="148">
        <v>329</v>
      </c>
      <c r="J84" s="148">
        <v>321</v>
      </c>
    </row>
    <row r="85" spans="1:10" x14ac:dyDescent="0.35">
      <c r="A85" s="149">
        <v>2.2916666666666669E-2</v>
      </c>
      <c r="B85" s="148">
        <v>37</v>
      </c>
      <c r="C85" s="148">
        <v>58</v>
      </c>
      <c r="D85" s="148">
        <v>1184</v>
      </c>
      <c r="E85" s="148">
        <v>1272</v>
      </c>
      <c r="F85" s="148">
        <v>1333</v>
      </c>
      <c r="G85" s="148">
        <v>63</v>
      </c>
      <c r="H85" s="148">
        <v>250</v>
      </c>
      <c r="I85" s="148">
        <v>300</v>
      </c>
      <c r="J85" s="148">
        <v>327</v>
      </c>
    </row>
    <row r="86" spans="1:10" x14ac:dyDescent="0.35">
      <c r="A86" s="149">
        <v>2.4999999999999998E-2</v>
      </c>
      <c r="B86" s="148">
        <v>37</v>
      </c>
      <c r="C86" s="148">
        <v>36</v>
      </c>
      <c r="D86" s="148">
        <v>1621</v>
      </c>
      <c r="E86" s="148">
        <v>1254</v>
      </c>
      <c r="F86" s="148">
        <v>1196</v>
      </c>
      <c r="G86" s="148">
        <v>93</v>
      </c>
      <c r="H86" s="148">
        <v>341</v>
      </c>
      <c r="I86" s="148">
        <v>280</v>
      </c>
      <c r="J86" s="148">
        <v>355</v>
      </c>
    </row>
    <row r="87" spans="1:10" x14ac:dyDescent="0.35">
      <c r="A87" s="149">
        <v>2.7083333333333334E-2</v>
      </c>
      <c r="B87" s="148">
        <v>37</v>
      </c>
      <c r="C87" s="148">
        <v>53</v>
      </c>
      <c r="D87" s="148">
        <v>1377</v>
      </c>
      <c r="E87" s="148">
        <v>1037</v>
      </c>
      <c r="F87" s="148">
        <v>1381</v>
      </c>
      <c r="G87" s="148">
        <v>105</v>
      </c>
      <c r="H87" s="148">
        <v>239</v>
      </c>
      <c r="I87" s="148">
        <v>360</v>
      </c>
      <c r="J87" s="148">
        <v>308</v>
      </c>
    </row>
    <row r="88" spans="1:10" x14ac:dyDescent="0.35">
      <c r="A88" s="149">
        <v>2.9166666666666664E-2</v>
      </c>
      <c r="B88" s="148">
        <v>37</v>
      </c>
      <c r="C88" s="148">
        <v>62</v>
      </c>
      <c r="D88" s="148">
        <v>1318</v>
      </c>
      <c r="E88" s="148">
        <v>1255</v>
      </c>
      <c r="F88" s="148">
        <v>1259</v>
      </c>
      <c r="G88" s="148">
        <v>74</v>
      </c>
      <c r="H88" s="148">
        <v>322</v>
      </c>
      <c r="I88" s="148">
        <v>306</v>
      </c>
      <c r="J88" s="148">
        <v>325</v>
      </c>
    </row>
    <row r="89" spans="1:10" x14ac:dyDescent="0.35">
      <c r="A89" s="149">
        <v>3.125E-2</v>
      </c>
      <c r="B89" s="148">
        <v>37</v>
      </c>
      <c r="C89" s="148">
        <v>29</v>
      </c>
      <c r="D89" s="148">
        <v>1466</v>
      </c>
      <c r="E89" s="148">
        <v>1319</v>
      </c>
      <c r="F89" s="148">
        <v>1265</v>
      </c>
      <c r="G89" s="148">
        <v>102</v>
      </c>
      <c r="H89" s="148">
        <v>244</v>
      </c>
      <c r="I89" s="148">
        <v>406</v>
      </c>
      <c r="J89" s="148">
        <v>362</v>
      </c>
    </row>
    <row r="90" spans="1:10" x14ac:dyDescent="0.35">
      <c r="A90" s="149">
        <v>3.3333333333333333E-2</v>
      </c>
      <c r="B90" s="148">
        <v>37</v>
      </c>
      <c r="C90" s="148">
        <v>61</v>
      </c>
      <c r="D90" s="148">
        <v>1145</v>
      </c>
      <c r="E90" s="148">
        <v>1190</v>
      </c>
      <c r="F90" s="148">
        <v>1272</v>
      </c>
      <c r="G90" s="148">
        <v>80</v>
      </c>
      <c r="H90" s="148">
        <v>277</v>
      </c>
      <c r="I90" s="148">
        <v>321</v>
      </c>
      <c r="J90" s="148">
        <v>318</v>
      </c>
    </row>
    <row r="91" spans="1:10" x14ac:dyDescent="0.35">
      <c r="A91" s="149">
        <v>3.5416666666666666E-2</v>
      </c>
      <c r="B91" s="148">
        <v>37</v>
      </c>
      <c r="C91" s="148">
        <v>24</v>
      </c>
      <c r="D91" s="148">
        <v>1343</v>
      </c>
      <c r="E91" s="148">
        <v>1131</v>
      </c>
      <c r="F91" s="148">
        <v>1274</v>
      </c>
      <c r="G91" s="148">
        <v>117</v>
      </c>
      <c r="H91" s="148">
        <v>263</v>
      </c>
      <c r="I91" s="148">
        <v>313</v>
      </c>
      <c r="J91" s="148">
        <v>206</v>
      </c>
    </row>
    <row r="92" spans="1:10" x14ac:dyDescent="0.35">
      <c r="A92" s="149">
        <v>3.7499999999999999E-2</v>
      </c>
      <c r="B92" s="148">
        <v>37</v>
      </c>
      <c r="C92" s="148">
        <v>45</v>
      </c>
      <c r="D92" s="148">
        <v>1159</v>
      </c>
      <c r="E92" s="148">
        <v>1243</v>
      </c>
      <c r="F92" s="148">
        <v>1436</v>
      </c>
      <c r="G92" s="148">
        <v>91</v>
      </c>
      <c r="H92" s="148">
        <v>270</v>
      </c>
      <c r="I92" s="148">
        <v>317</v>
      </c>
      <c r="J92" s="148">
        <v>234</v>
      </c>
    </row>
    <row r="93" spans="1:10" x14ac:dyDescent="0.35">
      <c r="A93" s="149">
        <v>3.9583333333333331E-2</v>
      </c>
      <c r="B93" s="148">
        <v>37</v>
      </c>
      <c r="C93" s="148">
        <v>84</v>
      </c>
      <c r="D93" s="148">
        <v>1175</v>
      </c>
      <c r="E93" s="148">
        <v>1178</v>
      </c>
      <c r="F93" s="148">
        <v>1153</v>
      </c>
      <c r="G93" s="148">
        <v>106</v>
      </c>
      <c r="H93" s="148">
        <v>228</v>
      </c>
      <c r="I93" s="148">
        <v>300</v>
      </c>
      <c r="J93" s="148">
        <v>294</v>
      </c>
    </row>
    <row r="94" spans="1:10" x14ac:dyDescent="0.35">
      <c r="A94" s="149">
        <v>4.1666666666666664E-2</v>
      </c>
      <c r="B94" s="148">
        <v>37</v>
      </c>
      <c r="C94" s="148">
        <v>41</v>
      </c>
      <c r="D94" s="148">
        <v>1340</v>
      </c>
      <c r="E94" s="148">
        <v>926</v>
      </c>
      <c r="F94" s="148">
        <v>1347</v>
      </c>
      <c r="G94" s="148">
        <v>104</v>
      </c>
      <c r="H94" s="148">
        <v>212</v>
      </c>
      <c r="I94" s="148">
        <v>192</v>
      </c>
      <c r="J94" s="148">
        <v>352</v>
      </c>
    </row>
    <row r="95" spans="1:10" x14ac:dyDescent="0.35">
      <c r="A95" s="149">
        <v>4.3750000000000004E-2</v>
      </c>
      <c r="B95" s="148">
        <v>37</v>
      </c>
      <c r="C95" s="148">
        <v>22</v>
      </c>
      <c r="D95" s="148">
        <v>1239</v>
      </c>
      <c r="E95" s="148">
        <v>1183</v>
      </c>
      <c r="F95" s="148">
        <v>1312</v>
      </c>
      <c r="G95" s="148">
        <v>84</v>
      </c>
      <c r="H95" s="148">
        <v>273</v>
      </c>
      <c r="I95" s="148">
        <v>225</v>
      </c>
      <c r="J95" s="148">
        <v>279</v>
      </c>
    </row>
    <row r="96" spans="1:10" x14ac:dyDescent="0.35">
      <c r="A96" s="149">
        <v>4.5833333333333337E-2</v>
      </c>
      <c r="B96" s="148">
        <v>37</v>
      </c>
      <c r="C96" s="148">
        <v>62</v>
      </c>
      <c r="D96" s="148">
        <v>1380</v>
      </c>
      <c r="E96" s="148">
        <v>1202</v>
      </c>
      <c r="F96" s="148">
        <v>1157</v>
      </c>
      <c r="G96" s="148">
        <v>93</v>
      </c>
      <c r="H96" s="148">
        <v>233</v>
      </c>
      <c r="I96" s="148">
        <v>309</v>
      </c>
      <c r="J96" s="148">
        <v>248</v>
      </c>
    </row>
    <row r="97" spans="1:10" x14ac:dyDescent="0.35">
      <c r="A97" s="149">
        <v>4.7916666666666663E-2</v>
      </c>
      <c r="B97" s="148">
        <v>36.9</v>
      </c>
      <c r="C97" s="148">
        <v>98</v>
      </c>
      <c r="D97" s="148">
        <v>1427</v>
      </c>
      <c r="E97" s="148">
        <v>1355</v>
      </c>
      <c r="F97" s="148">
        <v>1244</v>
      </c>
      <c r="G97" s="148">
        <v>117</v>
      </c>
      <c r="H97" s="148">
        <v>251</v>
      </c>
      <c r="I97" s="148">
        <v>272</v>
      </c>
      <c r="J97" s="148">
        <v>359</v>
      </c>
    </row>
    <row r="98" spans="1:10" x14ac:dyDescent="0.35">
      <c r="A98" s="149">
        <v>4.9999999999999996E-2</v>
      </c>
      <c r="B98" s="148">
        <v>37</v>
      </c>
      <c r="C98" s="148">
        <v>35</v>
      </c>
      <c r="D98" s="148">
        <v>1417</v>
      </c>
      <c r="E98" s="148">
        <v>1163</v>
      </c>
      <c r="F98" s="148">
        <v>1204</v>
      </c>
      <c r="G98" s="148">
        <v>186</v>
      </c>
      <c r="H98" s="148">
        <v>225</v>
      </c>
      <c r="I98" s="148">
        <v>306</v>
      </c>
      <c r="J98" s="148">
        <v>210</v>
      </c>
    </row>
    <row r="99" spans="1:10" x14ac:dyDescent="0.35">
      <c r="A99" s="149">
        <v>5.2083333333333336E-2</v>
      </c>
      <c r="B99" s="148">
        <v>37</v>
      </c>
      <c r="C99" s="148">
        <v>84</v>
      </c>
      <c r="D99" s="148">
        <v>1331</v>
      </c>
      <c r="E99" s="148">
        <v>1396</v>
      </c>
      <c r="F99" s="148">
        <v>1305</v>
      </c>
      <c r="G99" s="148">
        <v>85</v>
      </c>
      <c r="H99" s="148">
        <v>186</v>
      </c>
      <c r="I99" s="148">
        <v>344</v>
      </c>
      <c r="J99" s="148">
        <v>288</v>
      </c>
    </row>
    <row r="100" spans="1:10" x14ac:dyDescent="0.35">
      <c r="A100" s="149">
        <v>5.4166666666666669E-2</v>
      </c>
      <c r="B100" s="148">
        <v>37</v>
      </c>
      <c r="C100" s="148">
        <v>62</v>
      </c>
      <c r="D100" s="148">
        <v>1374</v>
      </c>
      <c r="E100" s="148">
        <v>1160</v>
      </c>
      <c r="F100" s="148">
        <v>1283</v>
      </c>
      <c r="G100" s="148">
        <v>105</v>
      </c>
      <c r="H100" s="148">
        <v>330</v>
      </c>
      <c r="I100" s="148">
        <v>252</v>
      </c>
      <c r="J100" s="148">
        <v>299</v>
      </c>
    </row>
    <row r="101" spans="1:10" x14ac:dyDescent="0.35">
      <c r="A101" s="149">
        <v>5.6250000000000001E-2</v>
      </c>
      <c r="B101" s="148">
        <v>37</v>
      </c>
      <c r="C101" s="148">
        <v>81</v>
      </c>
      <c r="D101" s="148">
        <v>1237</v>
      </c>
      <c r="E101" s="148">
        <v>1108</v>
      </c>
      <c r="F101" s="148">
        <v>1254</v>
      </c>
      <c r="G101" s="148">
        <v>51</v>
      </c>
      <c r="H101" s="148">
        <v>183</v>
      </c>
      <c r="I101" s="148">
        <v>240</v>
      </c>
      <c r="J101" s="148">
        <v>265</v>
      </c>
    </row>
    <row r="102" spans="1:10" x14ac:dyDescent="0.35">
      <c r="A102" s="149">
        <v>5.8333333333333327E-2</v>
      </c>
      <c r="B102" s="148">
        <v>37</v>
      </c>
      <c r="C102" s="148">
        <v>52</v>
      </c>
      <c r="D102" s="148">
        <v>1308</v>
      </c>
      <c r="E102" s="148">
        <v>1091</v>
      </c>
      <c r="F102" s="148">
        <v>1336</v>
      </c>
      <c r="G102" s="148">
        <v>168</v>
      </c>
      <c r="H102" s="148">
        <v>245</v>
      </c>
      <c r="I102" s="148">
        <v>233</v>
      </c>
      <c r="J102" s="148">
        <v>432</v>
      </c>
    </row>
    <row r="103" spans="1:10" x14ac:dyDescent="0.35">
      <c r="A103" s="149">
        <v>6.0416666666666667E-2</v>
      </c>
      <c r="B103" s="148">
        <v>37</v>
      </c>
      <c r="C103" s="148">
        <v>86</v>
      </c>
      <c r="D103" s="148">
        <v>1357</v>
      </c>
      <c r="E103" s="148">
        <v>1162</v>
      </c>
      <c r="F103" s="148">
        <v>1160</v>
      </c>
      <c r="G103" s="148">
        <v>140</v>
      </c>
      <c r="H103" s="148">
        <v>291</v>
      </c>
      <c r="I103" s="148">
        <v>238</v>
      </c>
      <c r="J103" s="148">
        <v>342</v>
      </c>
    </row>
    <row r="104" spans="1:10" x14ac:dyDescent="0.35">
      <c r="A104" s="149">
        <v>6.25E-2</v>
      </c>
      <c r="B104" s="148">
        <v>37</v>
      </c>
      <c r="C104" s="148">
        <v>61</v>
      </c>
      <c r="D104" s="148">
        <v>1297</v>
      </c>
      <c r="E104" s="148">
        <v>1088</v>
      </c>
      <c r="F104" s="148">
        <v>1210</v>
      </c>
      <c r="G104" s="148">
        <v>118</v>
      </c>
      <c r="H104" s="148">
        <v>305</v>
      </c>
      <c r="I104" s="148">
        <v>217</v>
      </c>
      <c r="J104" s="148">
        <v>358</v>
      </c>
    </row>
    <row r="105" spans="1:10" x14ac:dyDescent="0.35">
      <c r="A105" s="149">
        <v>6.458333333333334E-2</v>
      </c>
      <c r="B105" s="148">
        <v>37</v>
      </c>
      <c r="C105" s="148">
        <v>54</v>
      </c>
      <c r="D105" s="148">
        <v>1355</v>
      </c>
      <c r="E105" s="148">
        <v>1140</v>
      </c>
      <c r="F105" s="148">
        <v>1365</v>
      </c>
      <c r="G105" s="148">
        <v>163</v>
      </c>
      <c r="H105" s="148">
        <v>254</v>
      </c>
      <c r="I105" s="148">
        <v>378</v>
      </c>
      <c r="J105" s="148">
        <v>270</v>
      </c>
    </row>
    <row r="106" spans="1:10" x14ac:dyDescent="0.35">
      <c r="A106" s="149">
        <v>6.6666666666666666E-2</v>
      </c>
      <c r="B106" s="148">
        <v>37</v>
      </c>
      <c r="C106" s="148">
        <v>63</v>
      </c>
      <c r="D106" s="148">
        <v>1469</v>
      </c>
      <c r="E106" s="148">
        <v>1084</v>
      </c>
      <c r="F106" s="148">
        <v>1125</v>
      </c>
      <c r="G106" s="148">
        <v>102</v>
      </c>
      <c r="H106" s="148">
        <v>248</v>
      </c>
      <c r="I106" s="148">
        <v>234</v>
      </c>
      <c r="J106" s="148">
        <v>252</v>
      </c>
    </row>
    <row r="107" spans="1:10" x14ac:dyDescent="0.35">
      <c r="A107" s="149">
        <v>6.8749999999999992E-2</v>
      </c>
      <c r="B107" s="148">
        <v>37</v>
      </c>
      <c r="C107" s="148">
        <v>23</v>
      </c>
      <c r="D107" s="148">
        <v>1389</v>
      </c>
      <c r="E107" s="148">
        <v>1234</v>
      </c>
      <c r="F107" s="148">
        <v>1266</v>
      </c>
      <c r="G107" s="148">
        <v>126</v>
      </c>
      <c r="H107" s="148">
        <v>204</v>
      </c>
      <c r="I107" s="148">
        <v>234</v>
      </c>
      <c r="J107" s="148">
        <v>294</v>
      </c>
    </row>
    <row r="108" spans="1:10" x14ac:dyDescent="0.35">
      <c r="A108" s="149">
        <v>7.0833333333333331E-2</v>
      </c>
      <c r="B108" s="148">
        <v>37</v>
      </c>
      <c r="C108" s="148">
        <v>64</v>
      </c>
      <c r="D108" s="148">
        <v>1298</v>
      </c>
      <c r="E108" s="148">
        <v>1248</v>
      </c>
      <c r="F108" s="148">
        <v>1247</v>
      </c>
      <c r="G108" s="148">
        <v>75</v>
      </c>
      <c r="H108" s="148">
        <v>241</v>
      </c>
      <c r="I108" s="148">
        <v>236</v>
      </c>
      <c r="J108" s="148">
        <v>277</v>
      </c>
    </row>
    <row r="109" spans="1:10" x14ac:dyDescent="0.35">
      <c r="A109" s="149">
        <v>7.2916666666666671E-2</v>
      </c>
      <c r="B109" s="148">
        <v>37</v>
      </c>
      <c r="C109" s="148">
        <v>63</v>
      </c>
      <c r="D109" s="148">
        <v>1576</v>
      </c>
      <c r="E109" s="148">
        <v>1180</v>
      </c>
      <c r="F109" s="148">
        <v>1439</v>
      </c>
      <c r="G109" s="148">
        <v>117</v>
      </c>
      <c r="H109" s="148">
        <v>226</v>
      </c>
      <c r="I109" s="148">
        <v>313</v>
      </c>
      <c r="J109" s="148">
        <v>276</v>
      </c>
    </row>
    <row r="110" spans="1:10" x14ac:dyDescent="0.35">
      <c r="A110" s="149">
        <v>7.4999999999999997E-2</v>
      </c>
      <c r="B110" s="148">
        <v>37</v>
      </c>
      <c r="C110" s="148">
        <v>98</v>
      </c>
      <c r="D110" s="148">
        <v>1629</v>
      </c>
      <c r="E110" s="148">
        <v>1424</v>
      </c>
      <c r="F110" s="148">
        <v>1098</v>
      </c>
      <c r="G110" s="148">
        <v>119</v>
      </c>
      <c r="H110" s="148">
        <v>261</v>
      </c>
      <c r="I110" s="148">
        <v>257</v>
      </c>
      <c r="J110" s="148">
        <v>339</v>
      </c>
    </row>
    <row r="111" spans="1:10" x14ac:dyDescent="0.35">
      <c r="A111" s="149">
        <v>7.7083333333333337E-2</v>
      </c>
      <c r="B111" s="148">
        <v>37</v>
      </c>
      <c r="C111" s="148">
        <v>44</v>
      </c>
      <c r="D111" s="148">
        <v>1426</v>
      </c>
      <c r="E111" s="148">
        <v>1245</v>
      </c>
      <c r="F111" s="148">
        <v>1266</v>
      </c>
      <c r="G111" s="148">
        <v>121</v>
      </c>
      <c r="H111" s="148">
        <v>235</v>
      </c>
      <c r="I111" s="148">
        <v>274</v>
      </c>
      <c r="J111" s="148">
        <v>328</v>
      </c>
    </row>
    <row r="112" spans="1:10" x14ac:dyDescent="0.35">
      <c r="A112" s="149">
        <v>7.9166666666666663E-2</v>
      </c>
      <c r="B112" s="148">
        <v>37</v>
      </c>
      <c r="C112" s="148">
        <v>55</v>
      </c>
      <c r="D112" s="148">
        <v>1334</v>
      </c>
      <c r="E112" s="148">
        <v>1117</v>
      </c>
      <c r="F112" s="148">
        <v>1294</v>
      </c>
      <c r="G112" s="148">
        <v>126</v>
      </c>
      <c r="H112" s="148">
        <v>244</v>
      </c>
      <c r="I112" s="148">
        <v>245</v>
      </c>
      <c r="J112" s="148">
        <v>352</v>
      </c>
    </row>
    <row r="113" spans="1:10" x14ac:dyDescent="0.35">
      <c r="A113" s="149">
        <v>8.1250000000000003E-2</v>
      </c>
      <c r="B113" s="148">
        <v>37</v>
      </c>
      <c r="C113" s="148">
        <v>70</v>
      </c>
      <c r="D113" s="148">
        <v>1295</v>
      </c>
      <c r="E113" s="148">
        <v>1088</v>
      </c>
      <c r="F113" s="148">
        <v>1544</v>
      </c>
      <c r="G113" s="148">
        <v>128</v>
      </c>
      <c r="H113" s="148">
        <v>263</v>
      </c>
      <c r="I113" s="148">
        <v>260</v>
      </c>
      <c r="J113" s="148">
        <v>343</v>
      </c>
    </row>
    <row r="114" spans="1:10" x14ac:dyDescent="0.35">
      <c r="A114" s="149">
        <v>8.3333333333333329E-2</v>
      </c>
      <c r="B114" s="148">
        <v>37</v>
      </c>
      <c r="C114" s="148">
        <v>37</v>
      </c>
      <c r="D114" s="148">
        <v>1379</v>
      </c>
      <c r="E114" s="148">
        <v>1371</v>
      </c>
      <c r="F114" s="148">
        <v>1124</v>
      </c>
      <c r="G114" s="148">
        <v>117</v>
      </c>
      <c r="H114" s="148">
        <v>250</v>
      </c>
      <c r="I114" s="148">
        <v>278</v>
      </c>
      <c r="J114" s="148">
        <v>413</v>
      </c>
    </row>
    <row r="115" spans="1:10" x14ac:dyDescent="0.35">
      <c r="A115" s="149">
        <v>8.5416666666666655E-2</v>
      </c>
      <c r="B115" s="148">
        <v>37</v>
      </c>
      <c r="C115" s="148">
        <v>55</v>
      </c>
      <c r="D115" s="148">
        <v>1421</v>
      </c>
      <c r="E115" s="148">
        <v>1470</v>
      </c>
      <c r="F115" s="148">
        <v>1297</v>
      </c>
      <c r="G115" s="148">
        <v>98</v>
      </c>
      <c r="H115" s="148">
        <v>258</v>
      </c>
      <c r="I115" s="148">
        <v>220</v>
      </c>
      <c r="J115" s="148">
        <v>197</v>
      </c>
    </row>
    <row r="116" spans="1:10" x14ac:dyDescent="0.35">
      <c r="A116" s="149">
        <v>8.7500000000000008E-2</v>
      </c>
      <c r="B116" s="148">
        <v>37</v>
      </c>
      <c r="C116" s="148">
        <v>32</v>
      </c>
      <c r="D116" s="148">
        <v>1432</v>
      </c>
      <c r="E116" s="148">
        <v>1149</v>
      </c>
      <c r="F116" s="148">
        <v>1299</v>
      </c>
      <c r="G116" s="148">
        <v>170</v>
      </c>
      <c r="H116" s="148">
        <v>198</v>
      </c>
      <c r="I116" s="148">
        <v>242</v>
      </c>
      <c r="J116" s="148">
        <v>316</v>
      </c>
    </row>
    <row r="117" spans="1:10" x14ac:dyDescent="0.35">
      <c r="A117" s="149">
        <v>8.9583333333333334E-2</v>
      </c>
      <c r="B117" s="148">
        <v>37</v>
      </c>
      <c r="C117" s="148">
        <v>54</v>
      </c>
      <c r="D117" s="148">
        <v>1483</v>
      </c>
      <c r="E117" s="148">
        <v>1331</v>
      </c>
      <c r="F117" s="148">
        <v>1385</v>
      </c>
      <c r="G117" s="148">
        <v>156</v>
      </c>
      <c r="H117" s="148">
        <v>282</v>
      </c>
      <c r="I117" s="148">
        <v>194</v>
      </c>
      <c r="J117" s="148">
        <v>481</v>
      </c>
    </row>
    <row r="118" spans="1:10" x14ac:dyDescent="0.35">
      <c r="A118" s="149">
        <v>9.1666666666666674E-2</v>
      </c>
      <c r="B118" s="148">
        <v>37</v>
      </c>
      <c r="C118" s="148">
        <v>76</v>
      </c>
      <c r="D118" s="148">
        <v>1277</v>
      </c>
      <c r="E118" s="148">
        <v>1441</v>
      </c>
      <c r="F118" s="148">
        <v>1389</v>
      </c>
      <c r="G118" s="148">
        <v>64</v>
      </c>
      <c r="H118" s="148">
        <v>249</v>
      </c>
      <c r="I118" s="148">
        <v>353</v>
      </c>
      <c r="J118" s="148">
        <v>234</v>
      </c>
    </row>
    <row r="119" spans="1:10" x14ac:dyDescent="0.35">
      <c r="A119" s="149">
        <v>9.375E-2</v>
      </c>
      <c r="B119" s="148">
        <v>37</v>
      </c>
      <c r="C119" s="148">
        <v>45</v>
      </c>
      <c r="D119" s="148">
        <v>1523</v>
      </c>
      <c r="E119" s="148">
        <v>1363</v>
      </c>
      <c r="F119" s="148">
        <v>1523</v>
      </c>
      <c r="G119" s="148">
        <v>190</v>
      </c>
      <c r="H119" s="148">
        <v>213</v>
      </c>
      <c r="I119" s="148">
        <v>241</v>
      </c>
      <c r="J119" s="148">
        <v>297</v>
      </c>
    </row>
    <row r="120" spans="1:10" x14ac:dyDescent="0.35">
      <c r="A120" s="149">
        <v>9.5833333333333326E-2</v>
      </c>
      <c r="B120" s="148">
        <v>37</v>
      </c>
      <c r="C120" s="148">
        <v>89</v>
      </c>
      <c r="D120" s="148">
        <v>1644</v>
      </c>
      <c r="E120" s="148">
        <v>1381</v>
      </c>
      <c r="F120" s="148">
        <v>1494</v>
      </c>
      <c r="G120" s="148">
        <v>127</v>
      </c>
      <c r="H120" s="148">
        <v>243</v>
      </c>
      <c r="I120" s="148">
        <v>366</v>
      </c>
      <c r="J120" s="148">
        <v>301</v>
      </c>
    </row>
    <row r="121" spans="1:10" x14ac:dyDescent="0.35">
      <c r="A121" s="149">
        <v>9.7916666666666666E-2</v>
      </c>
      <c r="B121" s="148">
        <v>37</v>
      </c>
      <c r="C121" s="148">
        <v>45</v>
      </c>
      <c r="D121" s="148">
        <v>1425</v>
      </c>
      <c r="E121" s="148">
        <v>1193</v>
      </c>
      <c r="F121" s="148">
        <v>1361</v>
      </c>
      <c r="G121" s="148">
        <v>117</v>
      </c>
      <c r="H121" s="148">
        <v>279</v>
      </c>
      <c r="I121" s="148">
        <v>336</v>
      </c>
      <c r="J121" s="148">
        <v>265</v>
      </c>
    </row>
    <row r="122" spans="1:10" x14ac:dyDescent="0.35">
      <c r="A122" s="149">
        <v>9.9999999999999992E-2</v>
      </c>
      <c r="B122" s="148">
        <v>37.1</v>
      </c>
      <c r="C122" s="148">
        <v>37</v>
      </c>
      <c r="D122" s="148">
        <v>1426</v>
      </c>
      <c r="E122" s="148">
        <v>1355</v>
      </c>
      <c r="F122" s="148">
        <v>1386</v>
      </c>
      <c r="G122" s="148">
        <v>12</v>
      </c>
      <c r="H122" s="148">
        <v>243</v>
      </c>
      <c r="I122" s="148">
        <v>209</v>
      </c>
      <c r="J122" s="148">
        <v>262</v>
      </c>
    </row>
    <row r="123" spans="1:10" x14ac:dyDescent="0.35">
      <c r="A123" s="149">
        <v>0.10208333333333335</v>
      </c>
      <c r="B123" s="148">
        <v>37</v>
      </c>
      <c r="C123" s="148">
        <v>50</v>
      </c>
      <c r="D123" s="148">
        <v>1658</v>
      </c>
      <c r="E123" s="148">
        <v>1416</v>
      </c>
      <c r="F123" s="148">
        <v>1500</v>
      </c>
      <c r="G123" s="148">
        <v>143</v>
      </c>
      <c r="H123" s="148">
        <v>300</v>
      </c>
      <c r="I123" s="148">
        <v>269</v>
      </c>
      <c r="J123" s="148">
        <v>251</v>
      </c>
    </row>
    <row r="124" spans="1:10" x14ac:dyDescent="0.35">
      <c r="A124" s="149">
        <v>0.10416666666666667</v>
      </c>
      <c r="B124" s="148">
        <v>37</v>
      </c>
      <c r="C124" s="148">
        <v>74</v>
      </c>
      <c r="D124" s="148">
        <v>1539</v>
      </c>
      <c r="E124" s="148">
        <v>1494</v>
      </c>
      <c r="F124" s="148">
        <v>1447</v>
      </c>
      <c r="G124" s="148">
        <v>87</v>
      </c>
      <c r="H124" s="148">
        <v>249</v>
      </c>
      <c r="I124" s="148">
        <v>282</v>
      </c>
      <c r="J124" s="148">
        <v>267</v>
      </c>
    </row>
    <row r="125" spans="1:10" x14ac:dyDescent="0.35">
      <c r="A125" s="149">
        <v>0.10625</v>
      </c>
      <c r="B125" s="148">
        <v>37</v>
      </c>
      <c r="C125" s="148">
        <v>58</v>
      </c>
      <c r="D125" s="148">
        <v>1590</v>
      </c>
      <c r="E125" s="148">
        <v>1465</v>
      </c>
      <c r="F125" s="148">
        <v>1648</v>
      </c>
      <c r="G125" s="148">
        <v>93</v>
      </c>
      <c r="H125" s="148">
        <v>330</v>
      </c>
      <c r="I125" s="148">
        <v>340</v>
      </c>
      <c r="J125" s="148">
        <v>295</v>
      </c>
    </row>
    <row r="126" spans="1:10" x14ac:dyDescent="0.35">
      <c r="A126" s="149">
        <v>0.10833333333333334</v>
      </c>
      <c r="B126" s="148">
        <v>37</v>
      </c>
      <c r="C126" s="148">
        <v>50</v>
      </c>
      <c r="D126" s="148">
        <v>1475</v>
      </c>
      <c r="E126" s="148">
        <v>1653</v>
      </c>
      <c r="F126" s="148">
        <v>1516</v>
      </c>
      <c r="G126" s="148">
        <v>162</v>
      </c>
      <c r="H126" s="148">
        <v>237</v>
      </c>
      <c r="I126" s="148">
        <v>288</v>
      </c>
      <c r="J126" s="148">
        <v>444</v>
      </c>
    </row>
    <row r="127" spans="1:10" x14ac:dyDescent="0.35">
      <c r="A127" s="149">
        <v>0.11041666666666666</v>
      </c>
      <c r="B127" s="148">
        <v>37</v>
      </c>
      <c r="C127" s="148">
        <v>35</v>
      </c>
      <c r="D127" s="148">
        <v>1779</v>
      </c>
      <c r="E127" s="148">
        <v>1440</v>
      </c>
      <c r="F127" s="148">
        <v>1541</v>
      </c>
      <c r="G127" s="148">
        <v>157</v>
      </c>
      <c r="H127" s="148">
        <v>411</v>
      </c>
      <c r="I127" s="148">
        <v>330</v>
      </c>
      <c r="J127" s="148">
        <v>257</v>
      </c>
    </row>
    <row r="128" spans="1:10" x14ac:dyDescent="0.35">
      <c r="A128" s="149">
        <v>0.1125</v>
      </c>
      <c r="B128" s="148">
        <v>37</v>
      </c>
      <c r="C128" s="148">
        <v>58</v>
      </c>
      <c r="D128" s="148">
        <v>1792</v>
      </c>
      <c r="E128" s="148">
        <v>1483</v>
      </c>
      <c r="F128" s="148">
        <v>1495</v>
      </c>
      <c r="G128" s="148">
        <v>145</v>
      </c>
      <c r="H128" s="148">
        <v>311</v>
      </c>
      <c r="I128" s="148">
        <v>410</v>
      </c>
      <c r="J128" s="148">
        <v>261</v>
      </c>
    </row>
    <row r="129" spans="1:10" x14ac:dyDescent="0.35">
      <c r="A129" s="149">
        <v>0.11458333333333333</v>
      </c>
      <c r="B129" s="148">
        <v>37</v>
      </c>
      <c r="C129" s="148">
        <v>76</v>
      </c>
      <c r="D129" s="148">
        <v>1583</v>
      </c>
      <c r="E129" s="148">
        <v>1327</v>
      </c>
      <c r="F129" s="148">
        <v>1529</v>
      </c>
      <c r="G129" s="148">
        <v>148</v>
      </c>
      <c r="H129" s="148">
        <v>282</v>
      </c>
      <c r="I129" s="148">
        <v>340</v>
      </c>
      <c r="J129" s="148">
        <v>336</v>
      </c>
    </row>
    <row r="130" spans="1:10" x14ac:dyDescent="0.35">
      <c r="A130" s="149">
        <v>0.11666666666666665</v>
      </c>
      <c r="B130" s="148">
        <v>37</v>
      </c>
      <c r="C130" s="148">
        <v>54</v>
      </c>
      <c r="D130" s="148">
        <v>1818</v>
      </c>
      <c r="E130" s="148">
        <v>1552</v>
      </c>
      <c r="F130" s="148">
        <v>1542</v>
      </c>
      <c r="G130" s="148">
        <v>126</v>
      </c>
      <c r="H130" s="148">
        <v>268</v>
      </c>
      <c r="I130" s="148">
        <v>349</v>
      </c>
      <c r="J130" s="148">
        <v>467</v>
      </c>
    </row>
    <row r="131" spans="1:10" x14ac:dyDescent="0.35">
      <c r="A131" s="149">
        <v>0.11875000000000001</v>
      </c>
      <c r="B131" s="148">
        <v>37.1</v>
      </c>
      <c r="C131" s="148">
        <v>143</v>
      </c>
      <c r="D131" s="148">
        <v>1895</v>
      </c>
      <c r="E131" s="148">
        <v>1429</v>
      </c>
      <c r="F131" s="148">
        <v>1639</v>
      </c>
      <c r="G131" s="148">
        <v>141</v>
      </c>
      <c r="H131" s="148">
        <v>241</v>
      </c>
      <c r="I131" s="148">
        <v>258</v>
      </c>
      <c r="J131" s="148">
        <v>290</v>
      </c>
    </row>
    <row r="132" spans="1:10" x14ac:dyDescent="0.35">
      <c r="A132" s="149">
        <v>0.12083333333333333</v>
      </c>
      <c r="B132" s="148">
        <v>37</v>
      </c>
      <c r="C132" s="148">
        <v>99</v>
      </c>
      <c r="D132" s="148">
        <v>1795</v>
      </c>
      <c r="E132" s="148">
        <v>1659</v>
      </c>
      <c r="F132" s="148">
        <v>1715</v>
      </c>
      <c r="G132" s="148">
        <v>73</v>
      </c>
      <c r="H132" s="148">
        <v>283</v>
      </c>
      <c r="I132" s="148">
        <v>298</v>
      </c>
      <c r="J132" s="148">
        <v>337</v>
      </c>
    </row>
    <row r="133" spans="1:10" x14ac:dyDescent="0.35">
      <c r="A133" s="149">
        <v>0.12291666666666667</v>
      </c>
      <c r="B133" s="148">
        <v>37</v>
      </c>
      <c r="C133" s="148">
        <v>56</v>
      </c>
      <c r="D133" s="148">
        <v>1614</v>
      </c>
      <c r="E133" s="148">
        <v>1581</v>
      </c>
      <c r="F133" s="148">
        <v>1653</v>
      </c>
      <c r="G133" s="148">
        <v>121</v>
      </c>
      <c r="H133" s="148">
        <v>356</v>
      </c>
      <c r="I133" s="148">
        <v>323</v>
      </c>
      <c r="J133" s="148">
        <v>378</v>
      </c>
    </row>
    <row r="134" spans="1:10" x14ac:dyDescent="0.35">
      <c r="A134" s="149">
        <v>0.125</v>
      </c>
      <c r="B134" s="148">
        <v>37</v>
      </c>
      <c r="C134" s="148">
        <v>39</v>
      </c>
      <c r="D134" s="148">
        <v>1699</v>
      </c>
      <c r="E134" s="148">
        <v>1413</v>
      </c>
      <c r="F134" s="148">
        <v>1763</v>
      </c>
      <c r="G134" s="148">
        <v>196</v>
      </c>
      <c r="H134" s="148">
        <v>268</v>
      </c>
      <c r="I134" s="148">
        <v>363</v>
      </c>
      <c r="J134" s="148">
        <v>336</v>
      </c>
    </row>
    <row r="135" spans="1:10" x14ac:dyDescent="0.35">
      <c r="A135" s="149">
        <v>0.12708333333333333</v>
      </c>
      <c r="B135" s="148">
        <v>37</v>
      </c>
      <c r="C135" s="148">
        <v>66</v>
      </c>
      <c r="D135" s="148">
        <v>1840</v>
      </c>
      <c r="E135" s="148">
        <v>1630</v>
      </c>
      <c r="F135" s="148">
        <v>1663</v>
      </c>
      <c r="G135" s="148">
        <v>127</v>
      </c>
      <c r="H135" s="148">
        <v>268</v>
      </c>
      <c r="I135" s="148">
        <v>205</v>
      </c>
      <c r="J135" s="148">
        <v>370</v>
      </c>
    </row>
    <row r="136" spans="1:10" x14ac:dyDescent="0.35">
      <c r="A136" s="149">
        <v>0.12916666666666668</v>
      </c>
      <c r="B136" s="148">
        <v>37</v>
      </c>
      <c r="C136" s="148">
        <v>6</v>
      </c>
      <c r="D136" s="148">
        <v>2032</v>
      </c>
      <c r="E136" s="148">
        <v>1580</v>
      </c>
      <c r="F136" s="148">
        <v>1608</v>
      </c>
      <c r="G136" s="148">
        <v>111</v>
      </c>
      <c r="H136" s="148">
        <v>196</v>
      </c>
      <c r="I136" s="148">
        <v>235</v>
      </c>
      <c r="J136" s="148">
        <v>352</v>
      </c>
    </row>
    <row r="137" spans="1:10" x14ac:dyDescent="0.35">
      <c r="A137" s="149">
        <v>0.13125000000000001</v>
      </c>
      <c r="B137" s="148">
        <v>37</v>
      </c>
      <c r="C137" s="148">
        <v>53</v>
      </c>
      <c r="D137" s="148">
        <v>2105</v>
      </c>
      <c r="E137" s="148">
        <v>1729</v>
      </c>
      <c r="F137" s="148">
        <v>1729</v>
      </c>
      <c r="G137" s="148">
        <v>133</v>
      </c>
      <c r="H137" s="148">
        <v>272</v>
      </c>
      <c r="I137" s="148">
        <v>389</v>
      </c>
      <c r="J137" s="148">
        <v>271</v>
      </c>
    </row>
    <row r="138" spans="1:10" x14ac:dyDescent="0.35">
      <c r="A138" s="149">
        <v>0.13333333333333333</v>
      </c>
      <c r="B138" s="148">
        <v>37</v>
      </c>
      <c r="C138" s="148">
        <v>86</v>
      </c>
      <c r="D138" s="148">
        <v>1802</v>
      </c>
      <c r="E138" s="148">
        <v>1572</v>
      </c>
      <c r="F138" s="148">
        <v>1686</v>
      </c>
      <c r="G138" s="148">
        <v>186</v>
      </c>
      <c r="H138" s="148">
        <v>348</v>
      </c>
      <c r="I138" s="148">
        <v>342</v>
      </c>
      <c r="J138" s="148">
        <v>355</v>
      </c>
    </row>
    <row r="139" spans="1:10" x14ac:dyDescent="0.35">
      <c r="A139" s="149">
        <v>0.13541666666666666</v>
      </c>
      <c r="B139" s="148">
        <v>37</v>
      </c>
      <c r="C139" s="148">
        <v>75</v>
      </c>
      <c r="D139" s="148">
        <v>1778</v>
      </c>
      <c r="E139" s="148">
        <v>1541</v>
      </c>
      <c r="F139" s="148">
        <v>1740</v>
      </c>
      <c r="G139" s="148">
        <v>158</v>
      </c>
      <c r="H139" s="148">
        <v>357</v>
      </c>
      <c r="I139" s="148">
        <v>305</v>
      </c>
      <c r="J139" s="148">
        <v>287</v>
      </c>
    </row>
    <row r="140" spans="1:10" x14ac:dyDescent="0.35">
      <c r="A140" s="149">
        <v>0.13749999999999998</v>
      </c>
      <c r="B140" s="148">
        <v>37</v>
      </c>
      <c r="C140" s="148">
        <v>50</v>
      </c>
      <c r="D140" s="148">
        <v>1818</v>
      </c>
      <c r="E140" s="148">
        <v>1892</v>
      </c>
      <c r="F140" s="148">
        <v>1879</v>
      </c>
      <c r="G140" s="148">
        <v>152</v>
      </c>
      <c r="H140" s="148">
        <v>316</v>
      </c>
      <c r="I140" s="148">
        <v>322</v>
      </c>
      <c r="J140" s="148">
        <v>398</v>
      </c>
    </row>
    <row r="141" spans="1:10" x14ac:dyDescent="0.35">
      <c r="A141" s="149">
        <v>0.13958333333333334</v>
      </c>
      <c r="B141" s="148">
        <v>37</v>
      </c>
      <c r="C141" s="148">
        <v>64</v>
      </c>
      <c r="D141" s="148">
        <v>1915</v>
      </c>
      <c r="E141" s="148">
        <v>1802</v>
      </c>
      <c r="F141" s="148">
        <v>1893</v>
      </c>
      <c r="G141" s="148">
        <v>132</v>
      </c>
      <c r="H141" s="148">
        <v>344</v>
      </c>
      <c r="I141" s="148">
        <v>333</v>
      </c>
      <c r="J141" s="148">
        <v>470</v>
      </c>
    </row>
    <row r="142" spans="1:10" x14ac:dyDescent="0.35">
      <c r="A142" s="149">
        <v>0.14166666666666666</v>
      </c>
      <c r="B142" s="148">
        <v>37</v>
      </c>
      <c r="C142" s="148">
        <v>105</v>
      </c>
      <c r="D142" s="148">
        <v>1879</v>
      </c>
      <c r="E142" s="148">
        <v>1803</v>
      </c>
      <c r="F142" s="148">
        <v>1911</v>
      </c>
      <c r="G142" s="148">
        <v>189</v>
      </c>
      <c r="H142" s="148">
        <v>305</v>
      </c>
      <c r="I142" s="148">
        <v>269</v>
      </c>
      <c r="J142" s="148">
        <v>280</v>
      </c>
    </row>
    <row r="143" spans="1:10" x14ac:dyDescent="0.35">
      <c r="A143" s="149">
        <v>0.14375000000000002</v>
      </c>
      <c r="B143" s="148">
        <v>37</v>
      </c>
      <c r="C143" s="148">
        <v>61</v>
      </c>
      <c r="D143" s="148">
        <v>2122</v>
      </c>
      <c r="E143" s="148">
        <v>1750</v>
      </c>
      <c r="F143" s="148">
        <v>1592</v>
      </c>
      <c r="G143" s="148">
        <v>169</v>
      </c>
      <c r="H143" s="148">
        <v>312</v>
      </c>
      <c r="I143" s="148">
        <v>308</v>
      </c>
      <c r="J143" s="148">
        <v>369</v>
      </c>
    </row>
    <row r="144" spans="1:10" x14ac:dyDescent="0.35">
      <c r="A144" s="149">
        <v>0.14583333333333334</v>
      </c>
      <c r="B144" s="148">
        <v>37</v>
      </c>
      <c r="C144" s="148">
        <v>58</v>
      </c>
      <c r="D144" s="148">
        <v>1983</v>
      </c>
      <c r="E144" s="148">
        <v>1830</v>
      </c>
      <c r="F144" s="148">
        <v>1974</v>
      </c>
      <c r="G144" s="148">
        <v>138</v>
      </c>
      <c r="H144" s="148">
        <v>311</v>
      </c>
      <c r="I144" s="148">
        <v>374</v>
      </c>
      <c r="J144" s="148">
        <v>361</v>
      </c>
    </row>
    <row r="145" spans="1:10" x14ac:dyDescent="0.35">
      <c r="A145" s="149">
        <v>0.14791666666666667</v>
      </c>
      <c r="B145" s="148">
        <v>37</v>
      </c>
      <c r="C145" s="148">
        <v>50</v>
      </c>
      <c r="D145" s="148">
        <v>1973</v>
      </c>
      <c r="E145" s="148">
        <v>2014</v>
      </c>
      <c r="F145" s="148">
        <v>1995</v>
      </c>
      <c r="G145" s="148">
        <v>115</v>
      </c>
      <c r="H145" s="148">
        <v>213</v>
      </c>
      <c r="I145" s="148">
        <v>369</v>
      </c>
      <c r="J145" s="148">
        <v>532</v>
      </c>
    </row>
    <row r="146" spans="1:10" x14ac:dyDescent="0.35">
      <c r="A146" s="149">
        <v>0.15</v>
      </c>
      <c r="B146" s="148">
        <v>37</v>
      </c>
      <c r="C146" s="148">
        <v>78</v>
      </c>
      <c r="D146" s="148">
        <v>2174</v>
      </c>
      <c r="E146" s="148">
        <v>1869</v>
      </c>
      <c r="F146" s="148">
        <v>2196</v>
      </c>
      <c r="G146" s="148">
        <v>193</v>
      </c>
      <c r="H146" s="148">
        <v>266</v>
      </c>
      <c r="I146" s="148">
        <v>436</v>
      </c>
      <c r="J146" s="148">
        <v>287</v>
      </c>
    </row>
    <row r="147" spans="1:10" x14ac:dyDescent="0.35">
      <c r="A147" s="149">
        <v>0.15208333333333332</v>
      </c>
      <c r="B147" s="148">
        <v>37.1</v>
      </c>
      <c r="C147" s="148">
        <v>89</v>
      </c>
      <c r="D147" s="148">
        <v>2339</v>
      </c>
      <c r="E147" s="148">
        <v>1988</v>
      </c>
      <c r="F147" s="148">
        <v>2004</v>
      </c>
      <c r="G147" s="148">
        <v>143</v>
      </c>
      <c r="H147" s="148">
        <v>346</v>
      </c>
      <c r="I147" s="148">
        <v>366</v>
      </c>
      <c r="J147" s="148">
        <v>391</v>
      </c>
    </row>
    <row r="148" spans="1:10" x14ac:dyDescent="0.35">
      <c r="A148" s="149">
        <v>0.15416666666666667</v>
      </c>
      <c r="B148" s="148">
        <v>37</v>
      </c>
      <c r="C148" s="148">
        <v>81</v>
      </c>
      <c r="D148" s="148">
        <v>2158</v>
      </c>
      <c r="E148" s="148">
        <v>1917</v>
      </c>
      <c r="F148" s="148">
        <v>2015</v>
      </c>
      <c r="G148" s="148">
        <v>162</v>
      </c>
      <c r="H148" s="148">
        <v>348</v>
      </c>
      <c r="I148" s="148">
        <v>391</v>
      </c>
      <c r="J148" s="148">
        <v>364</v>
      </c>
    </row>
    <row r="149" spans="1:10" x14ac:dyDescent="0.35">
      <c r="A149" s="149">
        <v>0.15625</v>
      </c>
      <c r="B149" s="148">
        <v>37</v>
      </c>
      <c r="C149" s="148">
        <v>30</v>
      </c>
      <c r="D149" s="148">
        <v>2388</v>
      </c>
      <c r="E149" s="148">
        <v>2178</v>
      </c>
      <c r="F149" s="148">
        <v>1871</v>
      </c>
      <c r="G149" s="148">
        <v>165</v>
      </c>
      <c r="H149" s="148">
        <v>356</v>
      </c>
      <c r="I149" s="148">
        <v>370</v>
      </c>
      <c r="J149" s="148">
        <v>432</v>
      </c>
    </row>
    <row r="150" spans="1:10" x14ac:dyDescent="0.35">
      <c r="A150" s="149">
        <v>0.15833333333333333</v>
      </c>
      <c r="B150" s="148">
        <v>37</v>
      </c>
      <c r="C150" s="148">
        <v>90</v>
      </c>
      <c r="D150" s="148">
        <v>2135</v>
      </c>
      <c r="E150" s="148">
        <v>2322</v>
      </c>
      <c r="F150" s="148">
        <v>2229</v>
      </c>
      <c r="G150" s="148">
        <v>233</v>
      </c>
      <c r="H150" s="148">
        <v>282</v>
      </c>
      <c r="I150" s="148">
        <v>404</v>
      </c>
      <c r="J150" s="148">
        <v>445</v>
      </c>
    </row>
    <row r="151" spans="1:10" x14ac:dyDescent="0.35">
      <c r="A151" s="149">
        <v>0.16041666666666668</v>
      </c>
      <c r="B151" s="148">
        <v>37</v>
      </c>
      <c r="C151" s="148">
        <v>51</v>
      </c>
      <c r="D151" s="148">
        <v>2339</v>
      </c>
      <c r="E151" s="148">
        <v>2110</v>
      </c>
      <c r="F151" s="148">
        <v>2253</v>
      </c>
      <c r="G151" s="148">
        <v>229</v>
      </c>
      <c r="H151" s="148">
        <v>236</v>
      </c>
      <c r="I151" s="148">
        <v>276</v>
      </c>
      <c r="J151" s="148">
        <v>351</v>
      </c>
    </row>
    <row r="152" spans="1:10" x14ac:dyDescent="0.35">
      <c r="A152" s="149">
        <v>0.16250000000000001</v>
      </c>
      <c r="B152" s="148">
        <v>37</v>
      </c>
      <c r="C152" s="148">
        <v>112</v>
      </c>
      <c r="D152" s="148">
        <v>2522</v>
      </c>
      <c r="E152" s="148">
        <v>2149</v>
      </c>
      <c r="F152" s="148">
        <v>2180</v>
      </c>
      <c r="G152" s="148">
        <v>215</v>
      </c>
      <c r="H152" s="148">
        <v>352</v>
      </c>
      <c r="I152" s="148">
        <v>414</v>
      </c>
      <c r="J152" s="148">
        <v>334</v>
      </c>
    </row>
    <row r="153" spans="1:10" x14ac:dyDescent="0.35">
      <c r="A153" s="149">
        <v>0.16458333333333333</v>
      </c>
      <c r="B153" s="148">
        <v>37</v>
      </c>
      <c r="C153" s="148">
        <v>68</v>
      </c>
      <c r="D153" s="148">
        <v>2614</v>
      </c>
      <c r="E153" s="148">
        <v>2254</v>
      </c>
      <c r="F153" s="148">
        <v>2170</v>
      </c>
      <c r="G153" s="148">
        <v>232</v>
      </c>
      <c r="H153" s="148">
        <v>413</v>
      </c>
      <c r="I153" s="148">
        <v>381</v>
      </c>
      <c r="J153" s="148">
        <v>404</v>
      </c>
    </row>
    <row r="154" spans="1:10" x14ac:dyDescent="0.35">
      <c r="A154" s="149">
        <v>0.16666666666666666</v>
      </c>
      <c r="B154" s="148">
        <v>37</v>
      </c>
      <c r="C154" s="148">
        <v>89</v>
      </c>
      <c r="D154" s="148">
        <v>2390</v>
      </c>
      <c r="E154" s="148">
        <v>2324</v>
      </c>
      <c r="F154" s="148">
        <v>2198</v>
      </c>
      <c r="G154" s="148">
        <v>116</v>
      </c>
      <c r="H154" s="148">
        <v>381</v>
      </c>
      <c r="I154" s="148">
        <v>391</v>
      </c>
      <c r="J154" s="148">
        <v>522</v>
      </c>
    </row>
    <row r="155" spans="1:10" x14ac:dyDescent="0.35">
      <c r="A155" s="149">
        <v>0.16874999999999998</v>
      </c>
      <c r="B155" s="148">
        <v>37</v>
      </c>
      <c r="C155" s="148">
        <v>111</v>
      </c>
      <c r="D155" s="148">
        <v>2470</v>
      </c>
      <c r="E155" s="148">
        <v>2454</v>
      </c>
      <c r="F155" s="148">
        <v>2255</v>
      </c>
      <c r="G155" s="148">
        <v>144</v>
      </c>
      <c r="H155" s="148">
        <v>335</v>
      </c>
      <c r="I155" s="148">
        <v>514</v>
      </c>
      <c r="J155" s="148">
        <v>456</v>
      </c>
    </row>
    <row r="156" spans="1:10" x14ac:dyDescent="0.35">
      <c r="A156" s="149">
        <v>0.17083333333333331</v>
      </c>
      <c r="B156" s="148">
        <v>37</v>
      </c>
      <c r="C156" s="148">
        <v>86</v>
      </c>
      <c r="D156" s="148">
        <v>2661</v>
      </c>
      <c r="E156" s="148">
        <v>2378</v>
      </c>
      <c r="F156" s="148">
        <v>2505</v>
      </c>
      <c r="G156" s="148">
        <v>189</v>
      </c>
      <c r="H156" s="148">
        <v>349</v>
      </c>
      <c r="I156" s="148">
        <v>367</v>
      </c>
      <c r="J156" s="148">
        <v>519</v>
      </c>
    </row>
    <row r="157" spans="1:10" x14ac:dyDescent="0.35">
      <c r="A157" s="149">
        <v>0.17291666666666669</v>
      </c>
      <c r="B157" s="148">
        <v>37</v>
      </c>
      <c r="C157" s="148">
        <v>147</v>
      </c>
      <c r="D157" s="148">
        <v>2716</v>
      </c>
      <c r="E157" s="148">
        <v>2322</v>
      </c>
      <c r="F157" s="148">
        <v>2413</v>
      </c>
      <c r="G157" s="148">
        <v>199</v>
      </c>
      <c r="H157" s="148">
        <v>470</v>
      </c>
      <c r="I157" s="148">
        <v>413</v>
      </c>
      <c r="J157" s="148">
        <v>466</v>
      </c>
    </row>
    <row r="158" spans="1:10" x14ac:dyDescent="0.35">
      <c r="A158" s="149">
        <v>0.17500000000000002</v>
      </c>
      <c r="B158" s="148">
        <v>37</v>
      </c>
      <c r="C158" s="148">
        <v>124</v>
      </c>
      <c r="D158" s="148">
        <v>2537</v>
      </c>
      <c r="E158" s="148">
        <v>2318</v>
      </c>
      <c r="F158" s="148">
        <v>2491</v>
      </c>
      <c r="G158" s="148">
        <v>295</v>
      </c>
      <c r="H158" s="148">
        <v>368</v>
      </c>
      <c r="I158" s="148">
        <v>602</v>
      </c>
      <c r="J158" s="148">
        <v>404</v>
      </c>
    </row>
    <row r="159" spans="1:10" x14ac:dyDescent="0.35">
      <c r="A159" s="149">
        <v>0.17708333333333334</v>
      </c>
      <c r="B159" s="148">
        <v>37</v>
      </c>
      <c r="C159" s="148">
        <v>99</v>
      </c>
      <c r="D159" s="148">
        <v>2618</v>
      </c>
      <c r="E159" s="148">
        <v>2354</v>
      </c>
      <c r="F159" s="148">
        <v>2499</v>
      </c>
      <c r="G159" s="148">
        <v>275</v>
      </c>
      <c r="H159" s="148">
        <v>464</v>
      </c>
      <c r="I159" s="148">
        <v>380</v>
      </c>
      <c r="J159" s="148">
        <v>511</v>
      </c>
    </row>
    <row r="160" spans="1:10" x14ac:dyDescent="0.35">
      <c r="A160" s="149">
        <v>0.17916666666666667</v>
      </c>
      <c r="B160" s="148">
        <v>37</v>
      </c>
      <c r="C160" s="148">
        <v>93</v>
      </c>
      <c r="D160" s="148">
        <v>2761</v>
      </c>
      <c r="E160" s="148">
        <v>2720</v>
      </c>
      <c r="F160" s="148">
        <v>2874</v>
      </c>
      <c r="G160" s="148">
        <v>233</v>
      </c>
      <c r="H160" s="148">
        <v>399</v>
      </c>
      <c r="I160" s="148">
        <v>483</v>
      </c>
      <c r="J160" s="148">
        <v>513</v>
      </c>
    </row>
    <row r="161" spans="1:10" x14ac:dyDescent="0.35">
      <c r="A161" s="149">
        <v>0.18124999999999999</v>
      </c>
      <c r="B161" s="148">
        <v>37</v>
      </c>
      <c r="C161" s="148">
        <v>86</v>
      </c>
      <c r="D161" s="148">
        <v>2923</v>
      </c>
      <c r="E161" s="148">
        <v>2678</v>
      </c>
      <c r="F161" s="148">
        <v>2481</v>
      </c>
      <c r="G161" s="148">
        <v>207</v>
      </c>
      <c r="H161" s="148">
        <v>432</v>
      </c>
      <c r="I161" s="148">
        <v>526</v>
      </c>
      <c r="J161" s="148">
        <v>436</v>
      </c>
    </row>
    <row r="162" spans="1:10" x14ac:dyDescent="0.35">
      <c r="A162" s="149">
        <v>0.18333333333333335</v>
      </c>
      <c r="B162" s="148">
        <v>37</v>
      </c>
      <c r="C162" s="148">
        <v>105</v>
      </c>
      <c r="D162" s="148">
        <v>3100</v>
      </c>
      <c r="E162" s="148">
        <v>2758</v>
      </c>
      <c r="F162" s="148">
        <v>2904</v>
      </c>
      <c r="G162" s="148">
        <v>242</v>
      </c>
      <c r="H162" s="148">
        <v>402</v>
      </c>
      <c r="I162" s="148">
        <v>472</v>
      </c>
      <c r="J162" s="148">
        <v>439</v>
      </c>
    </row>
    <row r="163" spans="1:10" x14ac:dyDescent="0.35">
      <c r="A163" s="149">
        <v>0.18541666666666667</v>
      </c>
      <c r="B163" s="148">
        <v>37</v>
      </c>
      <c r="C163" s="148">
        <v>72</v>
      </c>
      <c r="D163" s="148">
        <v>3149</v>
      </c>
      <c r="E163" s="148">
        <v>2826</v>
      </c>
      <c r="F163" s="148">
        <v>2967</v>
      </c>
      <c r="G163" s="148">
        <v>243</v>
      </c>
      <c r="H163" s="148">
        <v>399</v>
      </c>
      <c r="I163" s="148">
        <v>492</v>
      </c>
      <c r="J163" s="148">
        <v>552</v>
      </c>
    </row>
    <row r="164" spans="1:10" x14ac:dyDescent="0.35">
      <c r="A164" s="149">
        <v>0.1875</v>
      </c>
      <c r="B164" s="148">
        <v>37</v>
      </c>
      <c r="C164" s="148">
        <v>54</v>
      </c>
      <c r="D164" s="148">
        <v>3136</v>
      </c>
      <c r="E164" s="148">
        <v>2939</v>
      </c>
      <c r="F164" s="148">
        <v>3309</v>
      </c>
      <c r="G164" s="148">
        <v>239</v>
      </c>
      <c r="H164" s="148">
        <v>494</v>
      </c>
      <c r="I164" s="148">
        <v>407</v>
      </c>
      <c r="J164" s="148">
        <v>518</v>
      </c>
    </row>
    <row r="165" spans="1:10" x14ac:dyDescent="0.35">
      <c r="A165" s="149">
        <v>0.18958333333333333</v>
      </c>
      <c r="B165" s="148">
        <v>37</v>
      </c>
      <c r="C165" s="148">
        <v>74</v>
      </c>
      <c r="D165" s="148">
        <v>3613</v>
      </c>
      <c r="E165" s="148">
        <v>2790</v>
      </c>
      <c r="F165" s="148">
        <v>3133</v>
      </c>
      <c r="G165" s="148">
        <v>297</v>
      </c>
      <c r="H165" s="148">
        <v>592</v>
      </c>
      <c r="I165" s="148">
        <v>417</v>
      </c>
      <c r="J165" s="148">
        <v>424</v>
      </c>
    </row>
    <row r="166" spans="1:10" x14ac:dyDescent="0.35">
      <c r="A166" s="149">
        <v>0.19166666666666665</v>
      </c>
      <c r="B166" s="148">
        <v>37</v>
      </c>
      <c r="C166" s="148">
        <v>127</v>
      </c>
      <c r="D166" s="148">
        <v>3311</v>
      </c>
      <c r="E166" s="148">
        <v>3232</v>
      </c>
      <c r="F166" s="148">
        <v>3077</v>
      </c>
      <c r="G166" s="148">
        <v>345</v>
      </c>
      <c r="H166" s="148">
        <v>434</v>
      </c>
      <c r="I166" s="148">
        <v>541</v>
      </c>
      <c r="J166" s="148">
        <v>578</v>
      </c>
    </row>
    <row r="167" spans="1:10" x14ac:dyDescent="0.35">
      <c r="A167" s="149">
        <v>0.19375000000000001</v>
      </c>
      <c r="B167" s="148">
        <v>37</v>
      </c>
      <c r="C167" s="148">
        <v>63</v>
      </c>
      <c r="D167" s="148">
        <v>3530</v>
      </c>
      <c r="E167" s="148">
        <v>3146</v>
      </c>
      <c r="F167" s="148">
        <v>2986</v>
      </c>
      <c r="G167" s="148">
        <v>345</v>
      </c>
      <c r="H167" s="148">
        <v>487</v>
      </c>
      <c r="I167" s="148">
        <v>601</v>
      </c>
      <c r="J167" s="148">
        <v>562</v>
      </c>
    </row>
    <row r="168" spans="1:10" x14ac:dyDescent="0.35">
      <c r="A168" s="149">
        <v>0.19583333333333333</v>
      </c>
      <c r="B168" s="148">
        <v>37</v>
      </c>
      <c r="C168" s="148">
        <v>80</v>
      </c>
      <c r="D168" s="148">
        <v>3771</v>
      </c>
      <c r="E168" s="148">
        <v>3189</v>
      </c>
      <c r="F168" s="148">
        <v>3123</v>
      </c>
      <c r="G168" s="148">
        <v>291</v>
      </c>
      <c r="H168" s="148">
        <v>513</v>
      </c>
      <c r="I168" s="148">
        <v>513</v>
      </c>
      <c r="J168" s="148">
        <v>565</v>
      </c>
    </row>
    <row r="169" spans="1:10" x14ac:dyDescent="0.35">
      <c r="A169" s="149">
        <v>0.19791666666666666</v>
      </c>
      <c r="B169" s="148">
        <v>37</v>
      </c>
      <c r="C169" s="148">
        <v>123</v>
      </c>
      <c r="D169" s="148">
        <v>3805</v>
      </c>
      <c r="E169" s="148">
        <v>3490</v>
      </c>
      <c r="F169" s="148">
        <v>3445</v>
      </c>
      <c r="G169" s="148">
        <v>378</v>
      </c>
      <c r="H169" s="148">
        <v>586</v>
      </c>
      <c r="I169" s="148">
        <v>631</v>
      </c>
      <c r="J169" s="148">
        <v>597</v>
      </c>
    </row>
    <row r="170" spans="1:10" x14ac:dyDescent="0.35">
      <c r="A170" s="149">
        <v>0.19999999999999998</v>
      </c>
      <c r="B170" s="148">
        <v>37</v>
      </c>
      <c r="C170" s="148">
        <v>130</v>
      </c>
      <c r="D170" s="148">
        <v>4100</v>
      </c>
      <c r="E170" s="148">
        <v>3739</v>
      </c>
      <c r="F170" s="148">
        <v>3657</v>
      </c>
      <c r="G170" s="148">
        <v>297</v>
      </c>
      <c r="H170" s="148">
        <v>541</v>
      </c>
      <c r="I170" s="148">
        <v>648</v>
      </c>
      <c r="J170" s="148">
        <v>616</v>
      </c>
    </row>
    <row r="171" spans="1:10" x14ac:dyDescent="0.35">
      <c r="A171" s="149">
        <v>0.20208333333333331</v>
      </c>
      <c r="B171" s="148">
        <v>37</v>
      </c>
      <c r="C171" s="148">
        <v>83</v>
      </c>
      <c r="D171" s="148">
        <v>4010</v>
      </c>
      <c r="E171" s="148">
        <v>3597</v>
      </c>
      <c r="F171" s="148">
        <v>3858</v>
      </c>
      <c r="G171" s="148">
        <v>440</v>
      </c>
      <c r="H171" s="148">
        <v>482</v>
      </c>
      <c r="I171" s="148">
        <v>581</v>
      </c>
      <c r="J171" s="148">
        <v>569</v>
      </c>
    </row>
    <row r="172" spans="1:10" x14ac:dyDescent="0.35">
      <c r="A172" s="149">
        <v>0.20416666666666669</v>
      </c>
      <c r="B172" s="148">
        <v>37</v>
      </c>
      <c r="C172" s="148">
        <v>107</v>
      </c>
      <c r="D172" s="148">
        <v>4368</v>
      </c>
      <c r="E172" s="148">
        <v>3975</v>
      </c>
      <c r="F172" s="148">
        <v>4035</v>
      </c>
      <c r="G172" s="148">
        <v>466</v>
      </c>
      <c r="H172" s="148">
        <v>525</v>
      </c>
      <c r="I172" s="148">
        <v>644</v>
      </c>
      <c r="J172" s="148">
        <v>701</v>
      </c>
    </row>
    <row r="173" spans="1:10" x14ac:dyDescent="0.35">
      <c r="A173" s="149">
        <v>0.20625000000000002</v>
      </c>
      <c r="B173" s="148">
        <v>37</v>
      </c>
      <c r="C173" s="148">
        <v>153</v>
      </c>
      <c r="D173" s="148">
        <v>4437</v>
      </c>
      <c r="E173" s="148">
        <v>4018</v>
      </c>
      <c r="F173" s="148">
        <v>4049</v>
      </c>
      <c r="G173" s="148">
        <v>335</v>
      </c>
      <c r="H173" s="148">
        <v>682</v>
      </c>
      <c r="I173" s="148">
        <v>716</v>
      </c>
      <c r="J173" s="148">
        <v>671</v>
      </c>
    </row>
    <row r="174" spans="1:10" x14ac:dyDescent="0.35">
      <c r="A174" s="149">
        <v>0.20833333333333334</v>
      </c>
      <c r="B174" s="148">
        <v>37</v>
      </c>
      <c r="C174" s="148">
        <v>216</v>
      </c>
      <c r="D174" s="148">
        <v>4493</v>
      </c>
      <c r="E174" s="148">
        <v>4247</v>
      </c>
      <c r="F174" s="148">
        <v>4392</v>
      </c>
      <c r="G174" s="148">
        <v>335</v>
      </c>
      <c r="H174" s="148">
        <v>721</v>
      </c>
      <c r="I174" s="148">
        <v>733</v>
      </c>
      <c r="J174" s="148">
        <v>730</v>
      </c>
    </row>
    <row r="175" spans="1:10" x14ac:dyDescent="0.35">
      <c r="A175" s="149">
        <v>0.21041666666666667</v>
      </c>
      <c r="B175" s="148">
        <v>37</v>
      </c>
      <c r="C175" s="148">
        <v>137</v>
      </c>
      <c r="D175" s="148">
        <v>4758</v>
      </c>
      <c r="E175" s="148">
        <v>4189</v>
      </c>
      <c r="F175" s="148">
        <v>4311</v>
      </c>
      <c r="G175" s="148">
        <v>587</v>
      </c>
      <c r="H175" s="148">
        <v>830</v>
      </c>
      <c r="I175" s="148">
        <v>858</v>
      </c>
      <c r="J175" s="148">
        <v>714</v>
      </c>
    </row>
    <row r="176" spans="1:10" x14ac:dyDescent="0.35">
      <c r="A176" s="149">
        <v>0.21249999999999999</v>
      </c>
      <c r="B176" s="148">
        <v>37</v>
      </c>
      <c r="C176" s="148">
        <v>108</v>
      </c>
      <c r="D176" s="148">
        <v>5104</v>
      </c>
      <c r="E176" s="148">
        <v>4391</v>
      </c>
      <c r="F176" s="148">
        <v>4935</v>
      </c>
      <c r="G176" s="148">
        <v>392</v>
      </c>
      <c r="H176" s="148">
        <v>767</v>
      </c>
      <c r="I176" s="148">
        <v>717</v>
      </c>
      <c r="J176" s="148">
        <v>780</v>
      </c>
    </row>
    <row r="177" spans="1:10" x14ac:dyDescent="0.35">
      <c r="A177" s="149">
        <v>0.21458333333333335</v>
      </c>
      <c r="B177" s="148">
        <v>37</v>
      </c>
      <c r="C177" s="148">
        <v>155</v>
      </c>
      <c r="D177" s="148">
        <v>4907</v>
      </c>
      <c r="E177" s="148">
        <v>4651</v>
      </c>
      <c r="F177" s="148">
        <v>4428</v>
      </c>
      <c r="G177" s="148">
        <v>418</v>
      </c>
      <c r="H177" s="148">
        <v>696</v>
      </c>
      <c r="I177" s="148">
        <v>713</v>
      </c>
      <c r="J177" s="148">
        <v>749</v>
      </c>
    </row>
    <row r="178" spans="1:10" x14ac:dyDescent="0.35">
      <c r="A178" s="149">
        <v>0.21666666666666667</v>
      </c>
      <c r="B178" s="148">
        <v>37</v>
      </c>
      <c r="C178" s="148">
        <v>179</v>
      </c>
      <c r="D178" s="148">
        <v>5459</v>
      </c>
      <c r="E178" s="148">
        <v>4799</v>
      </c>
      <c r="F178" s="148">
        <v>4687</v>
      </c>
      <c r="G178" s="148">
        <v>410</v>
      </c>
      <c r="H178" s="148">
        <v>771</v>
      </c>
      <c r="I178" s="148">
        <v>786</v>
      </c>
      <c r="J178" s="148">
        <v>930</v>
      </c>
    </row>
    <row r="179" spans="1:10" x14ac:dyDescent="0.35">
      <c r="A179" s="149">
        <v>0.21875</v>
      </c>
      <c r="B179" s="148">
        <v>37</v>
      </c>
      <c r="C179" s="148">
        <v>203</v>
      </c>
      <c r="D179" s="148">
        <v>5338</v>
      </c>
      <c r="E179" s="148">
        <v>4994</v>
      </c>
      <c r="F179" s="148">
        <v>5045</v>
      </c>
      <c r="G179" s="148">
        <v>490</v>
      </c>
      <c r="H179" s="148">
        <v>936</v>
      </c>
      <c r="I179" s="148">
        <v>752</v>
      </c>
      <c r="J179" s="148">
        <v>828</v>
      </c>
    </row>
    <row r="180" spans="1:10" x14ac:dyDescent="0.35">
      <c r="A180" s="149">
        <v>0.22083333333333333</v>
      </c>
      <c r="B180" s="148">
        <v>37</v>
      </c>
      <c r="C180" s="148">
        <v>206</v>
      </c>
      <c r="D180" s="148">
        <v>5426</v>
      </c>
      <c r="E180" s="148">
        <v>4872</v>
      </c>
      <c r="F180" s="148">
        <v>5124</v>
      </c>
      <c r="G180" s="148">
        <v>558</v>
      </c>
      <c r="H180" s="148">
        <v>842</v>
      </c>
      <c r="I180" s="148">
        <v>634</v>
      </c>
      <c r="J180" s="148">
        <v>852</v>
      </c>
    </row>
    <row r="181" spans="1:10" x14ac:dyDescent="0.35">
      <c r="A181" s="149">
        <v>0.22291666666666665</v>
      </c>
      <c r="B181" s="148">
        <v>37</v>
      </c>
      <c r="C181" s="148">
        <v>191</v>
      </c>
      <c r="D181" s="148">
        <v>5894</v>
      </c>
      <c r="E181" s="148">
        <v>5217</v>
      </c>
      <c r="F181" s="148">
        <v>5021</v>
      </c>
      <c r="G181" s="148">
        <v>546</v>
      </c>
      <c r="H181" s="148">
        <v>641</v>
      </c>
      <c r="I181" s="148">
        <v>884</v>
      </c>
      <c r="J181" s="148">
        <v>749</v>
      </c>
    </row>
    <row r="182" spans="1:10" x14ac:dyDescent="0.35">
      <c r="A182" s="149">
        <v>0.22500000000000001</v>
      </c>
      <c r="B182" s="148">
        <v>37</v>
      </c>
      <c r="C182" s="148">
        <v>186</v>
      </c>
      <c r="D182" s="148">
        <v>5928</v>
      </c>
      <c r="E182" s="148">
        <v>5169</v>
      </c>
      <c r="F182" s="148">
        <v>5543</v>
      </c>
      <c r="G182" s="148">
        <v>561</v>
      </c>
      <c r="H182" s="148">
        <v>755</v>
      </c>
      <c r="I182" s="148">
        <v>972</v>
      </c>
      <c r="J182" s="148">
        <v>869</v>
      </c>
    </row>
    <row r="183" spans="1:10" x14ac:dyDescent="0.35">
      <c r="A183" s="149">
        <v>0.22708333333333333</v>
      </c>
      <c r="B183" s="148">
        <v>37</v>
      </c>
      <c r="C183" s="148">
        <v>161</v>
      </c>
      <c r="D183" s="148">
        <v>6092</v>
      </c>
      <c r="E183" s="148">
        <v>5272</v>
      </c>
      <c r="F183" s="148">
        <v>5743</v>
      </c>
      <c r="G183" s="148">
        <v>510</v>
      </c>
      <c r="H183" s="148">
        <v>803</v>
      </c>
      <c r="I183" s="148">
        <v>781</v>
      </c>
      <c r="J183" s="148">
        <v>1033</v>
      </c>
    </row>
    <row r="184" spans="1:10" x14ac:dyDescent="0.35">
      <c r="A184" s="149">
        <v>0.22916666666666666</v>
      </c>
      <c r="B184" s="148">
        <v>37</v>
      </c>
      <c r="C184" s="148">
        <v>176</v>
      </c>
      <c r="D184" s="148">
        <v>5677</v>
      </c>
      <c r="E184" s="148">
        <v>5419</v>
      </c>
      <c r="F184" s="148">
        <v>5203</v>
      </c>
      <c r="G184" s="148">
        <v>376</v>
      </c>
      <c r="H184" s="148">
        <v>848</v>
      </c>
      <c r="I184" s="148">
        <v>917</v>
      </c>
      <c r="J184" s="148">
        <v>830</v>
      </c>
    </row>
    <row r="185" spans="1:10" x14ac:dyDescent="0.35">
      <c r="A185" s="149">
        <v>0.23124999999999998</v>
      </c>
      <c r="B185" s="148">
        <v>37</v>
      </c>
      <c r="C185" s="148">
        <v>241</v>
      </c>
      <c r="D185" s="148">
        <v>6242</v>
      </c>
      <c r="E185" s="148">
        <v>5246</v>
      </c>
      <c r="F185" s="148">
        <v>5723</v>
      </c>
      <c r="G185" s="148">
        <v>457</v>
      </c>
      <c r="H185" s="148">
        <v>864</v>
      </c>
      <c r="I185" s="148">
        <v>967</v>
      </c>
      <c r="J185" s="148">
        <v>1054</v>
      </c>
    </row>
    <row r="186" spans="1:10" x14ac:dyDescent="0.35">
      <c r="A186" s="149">
        <v>0.23333333333333331</v>
      </c>
      <c r="B186" s="148">
        <v>37.1</v>
      </c>
      <c r="C186" s="148">
        <v>182</v>
      </c>
      <c r="D186" s="148">
        <v>5852</v>
      </c>
      <c r="E186" s="148">
        <v>5392</v>
      </c>
      <c r="F186" s="148">
        <v>5637</v>
      </c>
      <c r="G186" s="148">
        <v>461</v>
      </c>
      <c r="H186" s="148">
        <v>914</v>
      </c>
      <c r="I186" s="148">
        <v>958</v>
      </c>
      <c r="J186" s="148">
        <v>1058</v>
      </c>
    </row>
    <row r="187" spans="1:10" x14ac:dyDescent="0.35">
      <c r="A187" s="149">
        <v>0.23541666666666669</v>
      </c>
      <c r="B187" s="148">
        <v>37</v>
      </c>
      <c r="C187" s="148">
        <v>225</v>
      </c>
      <c r="D187" s="148">
        <v>6290</v>
      </c>
      <c r="E187" s="148">
        <v>5314</v>
      </c>
      <c r="F187" s="148">
        <v>5483</v>
      </c>
      <c r="G187" s="148">
        <v>365</v>
      </c>
      <c r="H187" s="148">
        <v>930</v>
      </c>
      <c r="I187" s="148">
        <v>1078</v>
      </c>
      <c r="J187" s="148">
        <v>979</v>
      </c>
    </row>
    <row r="188" spans="1:10" x14ac:dyDescent="0.35">
      <c r="A188" s="149">
        <v>0.23750000000000002</v>
      </c>
      <c r="B188" s="148">
        <v>37</v>
      </c>
      <c r="C188" s="148">
        <v>192</v>
      </c>
      <c r="D188" s="148">
        <v>6338</v>
      </c>
      <c r="E188" s="148">
        <v>5447</v>
      </c>
      <c r="F188" s="148">
        <v>5998</v>
      </c>
      <c r="G188" s="148">
        <v>516</v>
      </c>
      <c r="H188" s="148">
        <v>854</v>
      </c>
      <c r="I188" s="148">
        <v>921</v>
      </c>
      <c r="J188" s="148">
        <v>866</v>
      </c>
    </row>
    <row r="189" spans="1:10" x14ac:dyDescent="0.35">
      <c r="A189" s="149">
        <v>0.23958333333333334</v>
      </c>
      <c r="B189" s="148">
        <v>37.1</v>
      </c>
      <c r="C189" s="148">
        <v>191</v>
      </c>
      <c r="D189" s="148">
        <v>5968</v>
      </c>
      <c r="E189" s="148">
        <v>5310</v>
      </c>
      <c r="F189" s="148">
        <v>5671</v>
      </c>
      <c r="G189" s="148">
        <v>396</v>
      </c>
      <c r="H189" s="148">
        <v>857</v>
      </c>
      <c r="I189" s="148">
        <v>993</v>
      </c>
      <c r="J189" s="148">
        <v>1184</v>
      </c>
    </row>
    <row r="190" spans="1:10" x14ac:dyDescent="0.35">
      <c r="A190" s="149">
        <v>0.24166666666666667</v>
      </c>
      <c r="B190" s="148">
        <v>37</v>
      </c>
      <c r="C190" s="148">
        <v>175</v>
      </c>
      <c r="D190" s="148">
        <v>6087</v>
      </c>
      <c r="E190" s="148">
        <v>5392</v>
      </c>
      <c r="F190" s="148">
        <v>6220</v>
      </c>
      <c r="G190" s="148">
        <v>456</v>
      </c>
      <c r="H190" s="148">
        <v>1056</v>
      </c>
      <c r="I190" s="148">
        <v>935</v>
      </c>
      <c r="J190" s="148">
        <v>1126</v>
      </c>
    </row>
    <row r="191" spans="1:10" x14ac:dyDescent="0.35">
      <c r="A191" s="149">
        <v>0.24374999999999999</v>
      </c>
      <c r="B191" s="148">
        <v>37</v>
      </c>
      <c r="C191" s="148">
        <v>151</v>
      </c>
      <c r="D191" s="148">
        <v>6340</v>
      </c>
      <c r="E191" s="148">
        <v>5439</v>
      </c>
      <c r="F191" s="148">
        <v>5846</v>
      </c>
      <c r="G191" s="148">
        <v>443</v>
      </c>
      <c r="H191" s="148">
        <v>754</v>
      </c>
      <c r="I191" s="148">
        <v>1036</v>
      </c>
      <c r="J191" s="148">
        <v>1094</v>
      </c>
    </row>
    <row r="192" spans="1:10" x14ac:dyDescent="0.35">
      <c r="A192" s="149">
        <v>0.24583333333333335</v>
      </c>
      <c r="B192" s="148">
        <v>37</v>
      </c>
      <c r="C192" s="148">
        <v>249</v>
      </c>
      <c r="D192" s="148">
        <v>6209</v>
      </c>
      <c r="E192" s="148">
        <v>5673</v>
      </c>
      <c r="F192" s="148">
        <v>5966</v>
      </c>
      <c r="G192" s="148">
        <v>453</v>
      </c>
      <c r="H192" s="148">
        <v>1080</v>
      </c>
      <c r="I192" s="148">
        <v>1064</v>
      </c>
      <c r="J192" s="148">
        <v>932</v>
      </c>
    </row>
    <row r="193" spans="1:10" x14ac:dyDescent="0.35">
      <c r="A193" s="149">
        <v>0.24791666666666667</v>
      </c>
      <c r="B193" s="148">
        <v>37</v>
      </c>
      <c r="C193" s="148">
        <v>220</v>
      </c>
      <c r="D193" s="148">
        <v>6482</v>
      </c>
      <c r="E193" s="148">
        <v>6019</v>
      </c>
      <c r="F193" s="148">
        <v>6115</v>
      </c>
      <c r="G193" s="148">
        <v>513</v>
      </c>
      <c r="H193" s="148">
        <v>913</v>
      </c>
      <c r="I193" s="148">
        <v>1174</v>
      </c>
      <c r="J193" s="148">
        <v>923</v>
      </c>
    </row>
    <row r="194" spans="1:10" x14ac:dyDescent="0.35">
      <c r="A194" s="149">
        <v>0.25</v>
      </c>
      <c r="B194" s="148">
        <v>37</v>
      </c>
      <c r="C194" s="148">
        <v>183</v>
      </c>
      <c r="D194" s="148">
        <v>6545</v>
      </c>
      <c r="E194" s="148">
        <v>5648</v>
      </c>
      <c r="F194" s="148">
        <v>5819</v>
      </c>
      <c r="G194" s="148">
        <v>486</v>
      </c>
      <c r="H194" s="148">
        <v>842</v>
      </c>
      <c r="I194" s="148">
        <v>1149</v>
      </c>
      <c r="J194" s="148">
        <v>1090</v>
      </c>
    </row>
    <row r="195" spans="1:10" x14ac:dyDescent="0.35">
      <c r="A195" s="149">
        <v>0.25208333333333333</v>
      </c>
      <c r="B195" s="148">
        <v>37</v>
      </c>
      <c r="C195" s="148">
        <v>225</v>
      </c>
      <c r="D195" s="148">
        <v>6627</v>
      </c>
      <c r="E195" s="148">
        <v>5571</v>
      </c>
      <c r="F195" s="148">
        <v>5877</v>
      </c>
      <c r="G195" s="148">
        <v>469</v>
      </c>
      <c r="H195" s="148">
        <v>1037</v>
      </c>
      <c r="I195" s="148">
        <v>1020</v>
      </c>
      <c r="J195" s="148">
        <v>1056</v>
      </c>
    </row>
    <row r="196" spans="1:10" x14ac:dyDescent="0.35">
      <c r="A196" s="149">
        <v>0.25416666666666665</v>
      </c>
      <c r="B196" s="148">
        <v>37</v>
      </c>
      <c r="C196" s="148">
        <v>206</v>
      </c>
      <c r="D196" s="148">
        <v>6701</v>
      </c>
      <c r="E196" s="148">
        <v>5879</v>
      </c>
      <c r="F196" s="148">
        <v>6012</v>
      </c>
      <c r="G196" s="148">
        <v>508</v>
      </c>
      <c r="H196" s="148">
        <v>985</v>
      </c>
      <c r="I196" s="148">
        <v>1165</v>
      </c>
      <c r="J196" s="148">
        <v>1087</v>
      </c>
    </row>
    <row r="197" spans="1:10" x14ac:dyDescent="0.35">
      <c r="A197" s="149">
        <v>0.25625000000000003</v>
      </c>
      <c r="B197" s="148">
        <v>37</v>
      </c>
      <c r="C197" s="148">
        <v>150</v>
      </c>
      <c r="D197" s="148">
        <v>7138</v>
      </c>
      <c r="E197" s="148">
        <v>5647</v>
      </c>
      <c r="F197" s="148">
        <v>6305</v>
      </c>
      <c r="G197" s="148">
        <v>560</v>
      </c>
      <c r="H197" s="148">
        <v>832</v>
      </c>
      <c r="I197" s="148">
        <v>1025</v>
      </c>
      <c r="J197" s="148">
        <v>1108</v>
      </c>
    </row>
    <row r="198" spans="1:10" x14ac:dyDescent="0.35">
      <c r="A198" s="149">
        <v>0.25833333333333336</v>
      </c>
      <c r="B198" s="148">
        <v>37</v>
      </c>
      <c r="C198" s="148">
        <v>284</v>
      </c>
      <c r="D198" s="148">
        <v>6121</v>
      </c>
      <c r="E198" s="148">
        <v>5785</v>
      </c>
      <c r="F198" s="148">
        <v>6162</v>
      </c>
      <c r="G198" s="148">
        <v>506</v>
      </c>
      <c r="H198" s="148">
        <v>980</v>
      </c>
      <c r="I198" s="148">
        <v>1131</v>
      </c>
      <c r="J198" s="148">
        <v>1340</v>
      </c>
    </row>
    <row r="199" spans="1:10" x14ac:dyDescent="0.35">
      <c r="A199" s="149">
        <v>0.26041666666666669</v>
      </c>
      <c r="B199" s="148">
        <v>37</v>
      </c>
      <c r="C199" s="148">
        <v>209</v>
      </c>
      <c r="D199" s="148">
        <v>6436</v>
      </c>
      <c r="E199" s="148">
        <v>6068</v>
      </c>
      <c r="F199" s="148">
        <v>6316</v>
      </c>
      <c r="G199" s="148">
        <v>531</v>
      </c>
      <c r="H199" s="148">
        <v>1012</v>
      </c>
      <c r="I199" s="148">
        <v>1135</v>
      </c>
      <c r="J199" s="148">
        <v>1070</v>
      </c>
    </row>
    <row r="200" spans="1:10" x14ac:dyDescent="0.35">
      <c r="A200" s="149">
        <v>0.26250000000000001</v>
      </c>
      <c r="B200" s="148">
        <v>37</v>
      </c>
      <c r="C200" s="148">
        <v>163</v>
      </c>
      <c r="D200" s="148">
        <v>6399</v>
      </c>
      <c r="E200" s="148">
        <v>5992</v>
      </c>
      <c r="F200" s="148">
        <v>6312</v>
      </c>
      <c r="G200" s="148">
        <v>522</v>
      </c>
      <c r="H200" s="148">
        <v>1038</v>
      </c>
      <c r="I200" s="148">
        <v>1138</v>
      </c>
      <c r="J200" s="148">
        <v>1146</v>
      </c>
    </row>
    <row r="201" spans="1:10" x14ac:dyDescent="0.35">
      <c r="A201" s="149">
        <v>0.26458333333333334</v>
      </c>
      <c r="B201" s="148">
        <v>37</v>
      </c>
      <c r="C201" s="148">
        <v>221</v>
      </c>
      <c r="D201" s="148">
        <v>7009</v>
      </c>
      <c r="E201" s="148">
        <v>6106</v>
      </c>
      <c r="F201" s="148">
        <v>6338</v>
      </c>
      <c r="G201" s="148">
        <v>478</v>
      </c>
      <c r="H201" s="148">
        <v>984</v>
      </c>
      <c r="I201" s="148">
        <v>1043</v>
      </c>
      <c r="J201" s="148">
        <v>1318</v>
      </c>
    </row>
    <row r="202" spans="1:10" x14ac:dyDescent="0.35">
      <c r="A202" s="149">
        <v>0.26666666666666666</v>
      </c>
      <c r="B202" s="148">
        <v>37</v>
      </c>
      <c r="C202" s="148">
        <v>263</v>
      </c>
      <c r="D202" s="148">
        <v>6598</v>
      </c>
      <c r="E202" s="148">
        <v>6085</v>
      </c>
      <c r="F202" s="148">
        <v>6308</v>
      </c>
      <c r="G202" s="148">
        <v>487</v>
      </c>
      <c r="H202" s="148">
        <v>973</v>
      </c>
      <c r="I202" s="148">
        <v>992</v>
      </c>
      <c r="J202" s="148">
        <v>1179</v>
      </c>
    </row>
    <row r="203" spans="1:10" x14ac:dyDescent="0.35">
      <c r="A203" s="149">
        <v>0.26874999999999999</v>
      </c>
      <c r="B203" s="148">
        <v>37.1</v>
      </c>
      <c r="C203" s="148">
        <v>262</v>
      </c>
      <c r="D203" s="148">
        <v>6843</v>
      </c>
      <c r="E203" s="148">
        <v>6141</v>
      </c>
      <c r="F203" s="148">
        <v>6435</v>
      </c>
      <c r="G203" s="148">
        <v>573</v>
      </c>
      <c r="H203" s="148">
        <v>1262</v>
      </c>
      <c r="I203" s="148">
        <v>1048</v>
      </c>
      <c r="J203" s="148">
        <v>1194</v>
      </c>
    </row>
    <row r="204" spans="1:10" x14ac:dyDescent="0.35">
      <c r="A204" s="149">
        <v>0.27083333333333331</v>
      </c>
      <c r="B204" s="148">
        <v>37</v>
      </c>
      <c r="C204" s="148">
        <v>243</v>
      </c>
      <c r="D204" s="148">
        <v>6742</v>
      </c>
      <c r="E204" s="148">
        <v>6036</v>
      </c>
      <c r="F204" s="148">
        <v>6289</v>
      </c>
      <c r="G204" s="148">
        <v>620</v>
      </c>
      <c r="H204" s="148">
        <v>963</v>
      </c>
      <c r="I204" s="148">
        <v>1284</v>
      </c>
      <c r="J204" s="148">
        <v>1298</v>
      </c>
    </row>
    <row r="205" spans="1:10" x14ac:dyDescent="0.35">
      <c r="A205" s="149">
        <v>0.27291666666666664</v>
      </c>
      <c r="B205" s="148">
        <v>37</v>
      </c>
      <c r="C205" s="148">
        <v>177</v>
      </c>
      <c r="D205" s="148">
        <v>6679</v>
      </c>
      <c r="E205" s="148">
        <v>6279</v>
      </c>
      <c r="F205" s="148">
        <v>6390</v>
      </c>
      <c r="G205" s="148">
        <v>563</v>
      </c>
      <c r="H205" s="148">
        <v>894</v>
      </c>
      <c r="I205" s="148">
        <v>1163</v>
      </c>
      <c r="J205" s="148">
        <v>1196</v>
      </c>
    </row>
    <row r="206" spans="1:10" x14ac:dyDescent="0.35">
      <c r="A206" s="149">
        <v>0.27499999999999997</v>
      </c>
      <c r="B206" s="148">
        <v>37</v>
      </c>
      <c r="C206" s="148">
        <v>231</v>
      </c>
      <c r="D206" s="148">
        <v>6635</v>
      </c>
      <c r="E206" s="148">
        <v>6345</v>
      </c>
      <c r="F206" s="148">
        <v>6391</v>
      </c>
      <c r="G206" s="148">
        <v>478</v>
      </c>
      <c r="H206" s="148">
        <v>952</v>
      </c>
      <c r="I206" s="148">
        <v>1150</v>
      </c>
      <c r="J206" s="148">
        <v>1155</v>
      </c>
    </row>
    <row r="207" spans="1:10" x14ac:dyDescent="0.35">
      <c r="A207" s="149">
        <v>0.27708333333333335</v>
      </c>
      <c r="B207" s="148">
        <v>37</v>
      </c>
      <c r="C207" s="148">
        <v>314</v>
      </c>
      <c r="D207" s="148">
        <v>6842</v>
      </c>
      <c r="E207" s="148">
        <v>6411</v>
      </c>
      <c r="F207" s="148">
        <v>6466</v>
      </c>
      <c r="G207" s="148">
        <v>497</v>
      </c>
      <c r="H207" s="148">
        <v>972</v>
      </c>
      <c r="I207" s="148">
        <v>877</v>
      </c>
      <c r="J207" s="148">
        <v>1094</v>
      </c>
    </row>
    <row r="208" spans="1:10" x14ac:dyDescent="0.35">
      <c r="A208" s="149">
        <v>0.27916666666666667</v>
      </c>
      <c r="B208" s="148">
        <v>37</v>
      </c>
      <c r="C208" s="148">
        <v>283</v>
      </c>
      <c r="D208" s="148">
        <v>6939</v>
      </c>
      <c r="E208" s="148">
        <v>6001</v>
      </c>
      <c r="F208" s="148">
        <v>6471</v>
      </c>
      <c r="G208" s="148">
        <v>573</v>
      </c>
      <c r="H208" s="148">
        <v>1075</v>
      </c>
      <c r="I208" s="148">
        <v>1085</v>
      </c>
      <c r="J208" s="148">
        <v>1134</v>
      </c>
    </row>
    <row r="209" spans="1:10" x14ac:dyDescent="0.35">
      <c r="A209" s="149">
        <v>0.28125</v>
      </c>
      <c r="B209" s="148">
        <v>37</v>
      </c>
      <c r="C209" s="148">
        <v>327</v>
      </c>
      <c r="D209" s="148">
        <v>6652</v>
      </c>
      <c r="E209" s="148">
        <v>6289</v>
      </c>
      <c r="F209" s="148">
        <v>6254</v>
      </c>
      <c r="G209" s="148">
        <v>563</v>
      </c>
      <c r="H209" s="148">
        <v>992</v>
      </c>
      <c r="I209" s="148">
        <v>985</v>
      </c>
      <c r="J209" s="148">
        <v>1106</v>
      </c>
    </row>
    <row r="210" spans="1:10" x14ac:dyDescent="0.35">
      <c r="A210" s="149">
        <v>0.28333333333333333</v>
      </c>
      <c r="B210" s="148">
        <v>37</v>
      </c>
      <c r="C210" s="148">
        <v>233</v>
      </c>
      <c r="D210" s="148">
        <v>6624</v>
      </c>
      <c r="E210" s="148">
        <v>6039</v>
      </c>
      <c r="F210" s="148">
        <v>6047</v>
      </c>
      <c r="G210" s="148">
        <v>571</v>
      </c>
      <c r="H210" s="148">
        <v>1086</v>
      </c>
      <c r="I210" s="148">
        <v>1435</v>
      </c>
      <c r="J210" s="148">
        <v>1291</v>
      </c>
    </row>
    <row r="211" spans="1:10" x14ac:dyDescent="0.35">
      <c r="A211" s="149">
        <v>0.28541666666666665</v>
      </c>
      <c r="B211" s="148">
        <v>37</v>
      </c>
      <c r="C211" s="148">
        <v>180</v>
      </c>
      <c r="D211" s="148">
        <v>6690</v>
      </c>
      <c r="E211" s="148">
        <v>6195</v>
      </c>
      <c r="F211" s="148">
        <v>6654</v>
      </c>
      <c r="G211" s="148">
        <v>594</v>
      </c>
      <c r="H211" s="148">
        <v>1266</v>
      </c>
      <c r="I211" s="148">
        <v>1214</v>
      </c>
      <c r="J211" s="148">
        <v>1090</v>
      </c>
    </row>
    <row r="212" spans="1:10" x14ac:dyDescent="0.35">
      <c r="A212" s="149">
        <v>0.28750000000000003</v>
      </c>
      <c r="B212" s="148">
        <v>37</v>
      </c>
      <c r="C212" s="148">
        <v>275</v>
      </c>
      <c r="D212" s="148">
        <v>6656</v>
      </c>
      <c r="E212" s="148">
        <v>6214</v>
      </c>
      <c r="F212" s="148">
        <v>6462</v>
      </c>
      <c r="G212" s="148">
        <v>497</v>
      </c>
      <c r="H212" s="148">
        <v>923</v>
      </c>
      <c r="I212" s="148">
        <v>1303</v>
      </c>
      <c r="J212" s="148">
        <v>1288</v>
      </c>
    </row>
    <row r="213" spans="1:10" x14ac:dyDescent="0.35">
      <c r="A213" s="149">
        <v>0.28958333333333336</v>
      </c>
      <c r="B213" s="148">
        <v>37</v>
      </c>
      <c r="C213" s="148">
        <v>321</v>
      </c>
      <c r="D213" s="148">
        <v>7009</v>
      </c>
      <c r="E213" s="148">
        <v>6110</v>
      </c>
      <c r="F213" s="148">
        <v>6495</v>
      </c>
      <c r="G213" s="148">
        <v>455</v>
      </c>
      <c r="H213" s="148">
        <v>1057</v>
      </c>
      <c r="I213" s="148">
        <v>1346</v>
      </c>
      <c r="J213" s="148">
        <v>1268</v>
      </c>
    </row>
    <row r="214" spans="1:10" x14ac:dyDescent="0.35">
      <c r="A214" s="149">
        <v>0.29166666666666669</v>
      </c>
      <c r="B214" s="148">
        <v>37</v>
      </c>
      <c r="C214" s="148">
        <v>325</v>
      </c>
      <c r="D214" s="148">
        <v>6864</v>
      </c>
      <c r="E214" s="148">
        <v>6263</v>
      </c>
      <c r="F214" s="148">
        <v>6265</v>
      </c>
      <c r="G214" s="148">
        <v>564</v>
      </c>
      <c r="H214" s="148">
        <v>966</v>
      </c>
      <c r="I214" s="148">
        <v>1095</v>
      </c>
      <c r="J214" s="148">
        <v>1395</v>
      </c>
    </row>
    <row r="215" spans="1:10" x14ac:dyDescent="0.35">
      <c r="A215" s="149">
        <v>0.29375000000000001</v>
      </c>
      <c r="B215" s="148">
        <v>37</v>
      </c>
      <c r="C215" s="148">
        <v>334</v>
      </c>
      <c r="D215" s="148">
        <v>6994</v>
      </c>
      <c r="E215" s="148">
        <v>5939</v>
      </c>
      <c r="F215" s="148">
        <v>6617</v>
      </c>
      <c r="G215" s="148">
        <v>640</v>
      </c>
      <c r="H215" s="148">
        <v>1010</v>
      </c>
      <c r="I215" s="148">
        <v>995</v>
      </c>
      <c r="J215" s="148">
        <v>1318</v>
      </c>
    </row>
    <row r="216" spans="1:10" x14ac:dyDescent="0.35">
      <c r="A216" s="149">
        <v>0.29583333333333334</v>
      </c>
      <c r="B216" s="148">
        <v>37</v>
      </c>
      <c r="C216" s="148">
        <v>261</v>
      </c>
      <c r="D216" s="148">
        <v>6931</v>
      </c>
      <c r="E216" s="148">
        <v>6183</v>
      </c>
      <c r="F216" s="148">
        <v>6785</v>
      </c>
      <c r="G216" s="148">
        <v>581</v>
      </c>
      <c r="H216" s="148">
        <v>1145</v>
      </c>
      <c r="I216" s="148">
        <v>1298</v>
      </c>
      <c r="J216" s="148">
        <v>1212</v>
      </c>
    </row>
    <row r="217" spans="1:10" x14ac:dyDescent="0.35">
      <c r="A217" s="149">
        <v>0.29791666666666666</v>
      </c>
      <c r="B217" s="148">
        <v>37</v>
      </c>
      <c r="C217" s="148">
        <v>255</v>
      </c>
      <c r="D217" s="148">
        <v>7129</v>
      </c>
      <c r="E217" s="148">
        <v>6244</v>
      </c>
      <c r="F217" s="148">
        <v>6552</v>
      </c>
      <c r="G217" s="148">
        <v>523</v>
      </c>
      <c r="H217" s="148">
        <v>1086</v>
      </c>
      <c r="I217" s="148">
        <v>1065</v>
      </c>
      <c r="J217" s="148">
        <v>1179</v>
      </c>
    </row>
    <row r="218" spans="1:10" x14ac:dyDescent="0.35">
      <c r="A218" s="149">
        <v>0.3</v>
      </c>
      <c r="B218" s="148">
        <v>37</v>
      </c>
      <c r="C218" s="148">
        <v>310</v>
      </c>
      <c r="D218" s="148">
        <v>6997</v>
      </c>
      <c r="E218" s="148">
        <v>6792</v>
      </c>
      <c r="F218" s="148">
        <v>6398</v>
      </c>
      <c r="G218" s="148">
        <v>473</v>
      </c>
      <c r="H218" s="148">
        <v>984</v>
      </c>
      <c r="I218" s="148">
        <v>1228</v>
      </c>
      <c r="J218" s="148">
        <v>1268</v>
      </c>
    </row>
    <row r="219" spans="1:10" x14ac:dyDescent="0.35">
      <c r="A219" s="149">
        <v>0.30208333333333331</v>
      </c>
      <c r="B219" s="148">
        <v>37</v>
      </c>
      <c r="C219" s="148">
        <v>238</v>
      </c>
      <c r="D219" s="148">
        <v>7122</v>
      </c>
      <c r="E219" s="148">
        <v>6556</v>
      </c>
      <c r="F219" s="148">
        <v>6654</v>
      </c>
      <c r="G219" s="148">
        <v>563</v>
      </c>
      <c r="H219" s="148">
        <v>978</v>
      </c>
      <c r="I219" s="148">
        <v>1211</v>
      </c>
      <c r="J219" s="148">
        <v>1511</v>
      </c>
    </row>
    <row r="220" spans="1:10" x14ac:dyDescent="0.35">
      <c r="A220" s="149">
        <v>0.30416666666666664</v>
      </c>
      <c r="B220" s="148">
        <v>37</v>
      </c>
      <c r="C220" s="148">
        <v>211</v>
      </c>
      <c r="D220" s="148">
        <v>7102</v>
      </c>
      <c r="E220" s="148">
        <v>6468</v>
      </c>
      <c r="F220" s="148">
        <v>6772</v>
      </c>
      <c r="G220" s="148">
        <v>498</v>
      </c>
      <c r="H220" s="148">
        <v>1224</v>
      </c>
      <c r="I220" s="148">
        <v>1108</v>
      </c>
      <c r="J220" s="148">
        <v>1192</v>
      </c>
    </row>
    <row r="221" spans="1:10" x14ac:dyDescent="0.35">
      <c r="A221" s="149">
        <v>0.30624999999999997</v>
      </c>
      <c r="B221" s="148">
        <v>37</v>
      </c>
      <c r="C221" s="148">
        <v>268</v>
      </c>
      <c r="D221" s="148">
        <v>7337</v>
      </c>
      <c r="E221" s="148">
        <v>6491</v>
      </c>
      <c r="F221" s="148">
        <v>6657</v>
      </c>
      <c r="G221" s="148">
        <v>550</v>
      </c>
      <c r="H221" s="148">
        <v>1275</v>
      </c>
      <c r="I221" s="148">
        <v>1334</v>
      </c>
      <c r="J221" s="148">
        <v>1048</v>
      </c>
    </row>
    <row r="222" spans="1:10" x14ac:dyDescent="0.35">
      <c r="A222" s="149">
        <v>0.30833333333333335</v>
      </c>
      <c r="B222" s="148">
        <v>37</v>
      </c>
      <c r="C222" s="148">
        <v>231</v>
      </c>
      <c r="D222" s="148">
        <v>6846</v>
      </c>
      <c r="E222" s="148">
        <v>6662</v>
      </c>
      <c r="F222" s="148">
        <v>6553</v>
      </c>
      <c r="G222" s="148">
        <v>526</v>
      </c>
      <c r="H222" s="148">
        <v>1052</v>
      </c>
      <c r="I222" s="148">
        <v>1248</v>
      </c>
      <c r="J222" s="148">
        <v>1581</v>
      </c>
    </row>
    <row r="223" spans="1:10" x14ac:dyDescent="0.35">
      <c r="A223" s="149">
        <v>0.31041666666666667</v>
      </c>
      <c r="B223" s="148">
        <v>37</v>
      </c>
      <c r="C223" s="148">
        <v>292</v>
      </c>
      <c r="D223" s="148">
        <v>6767</v>
      </c>
      <c r="E223" s="148">
        <v>6048</v>
      </c>
      <c r="F223" s="148">
        <v>7053</v>
      </c>
      <c r="G223" s="148">
        <v>620</v>
      </c>
      <c r="H223" s="148">
        <v>1257</v>
      </c>
      <c r="I223" s="148">
        <v>1188</v>
      </c>
      <c r="J223" s="148">
        <v>1365</v>
      </c>
    </row>
    <row r="224" spans="1:10" x14ac:dyDescent="0.35">
      <c r="A224" s="149">
        <v>0.3125</v>
      </c>
      <c r="B224" s="148">
        <v>37</v>
      </c>
      <c r="C224" s="148">
        <v>363</v>
      </c>
      <c r="D224" s="148">
        <v>7140</v>
      </c>
      <c r="E224" s="148">
        <v>6519</v>
      </c>
      <c r="F224" s="148">
        <v>6483</v>
      </c>
      <c r="G224" s="148">
        <v>507</v>
      </c>
      <c r="H224" s="148">
        <v>986</v>
      </c>
      <c r="I224" s="148">
        <v>1111</v>
      </c>
      <c r="J224" s="148">
        <v>1397</v>
      </c>
    </row>
    <row r="225" spans="1:10" x14ac:dyDescent="0.35">
      <c r="A225" s="149">
        <v>0.31458333333333333</v>
      </c>
      <c r="B225" s="148">
        <v>37</v>
      </c>
      <c r="C225" s="148">
        <v>344</v>
      </c>
      <c r="D225" s="148">
        <v>7026</v>
      </c>
      <c r="E225" s="148">
        <v>6688</v>
      </c>
      <c r="F225" s="148">
        <v>6888</v>
      </c>
      <c r="G225" s="148">
        <v>570</v>
      </c>
      <c r="H225" s="148">
        <v>1117</v>
      </c>
      <c r="I225" s="148">
        <v>1174</v>
      </c>
      <c r="J225" s="148">
        <v>1374</v>
      </c>
    </row>
    <row r="226" spans="1:10" x14ac:dyDescent="0.35">
      <c r="A226" s="149">
        <v>0.31666666666666665</v>
      </c>
      <c r="B226" s="148">
        <v>37</v>
      </c>
      <c r="C226" s="148">
        <v>294</v>
      </c>
      <c r="D226" s="148">
        <v>7472</v>
      </c>
      <c r="E226" s="148">
        <v>6423</v>
      </c>
      <c r="F226" s="148">
        <v>6483</v>
      </c>
      <c r="G226" s="148">
        <v>471</v>
      </c>
      <c r="H226" s="148">
        <v>1035</v>
      </c>
      <c r="I226" s="148">
        <v>1415</v>
      </c>
      <c r="J226" s="148">
        <v>1336</v>
      </c>
    </row>
    <row r="227" spans="1:10" x14ac:dyDescent="0.35">
      <c r="A227" s="149">
        <v>0.31875000000000003</v>
      </c>
      <c r="B227" s="148">
        <v>37</v>
      </c>
      <c r="C227" s="148">
        <v>377</v>
      </c>
      <c r="D227" s="148">
        <v>6613</v>
      </c>
      <c r="E227" s="148">
        <v>6502</v>
      </c>
      <c r="F227" s="148">
        <v>6676</v>
      </c>
      <c r="G227" s="148">
        <v>465</v>
      </c>
      <c r="H227" s="148">
        <v>1134</v>
      </c>
      <c r="I227" s="148">
        <v>1488</v>
      </c>
      <c r="J227" s="148">
        <v>1255</v>
      </c>
    </row>
    <row r="228" spans="1:10" x14ac:dyDescent="0.35">
      <c r="A228" s="149">
        <v>0.32083333333333336</v>
      </c>
      <c r="B228" s="148">
        <v>37</v>
      </c>
      <c r="C228" s="148">
        <v>268</v>
      </c>
      <c r="D228" s="148">
        <v>6972</v>
      </c>
      <c r="E228" s="148">
        <v>6393</v>
      </c>
      <c r="F228" s="148">
        <v>6536</v>
      </c>
      <c r="G228" s="148">
        <v>613</v>
      </c>
      <c r="H228" s="148">
        <v>1299</v>
      </c>
      <c r="I228" s="148">
        <v>1314</v>
      </c>
      <c r="J228" s="148">
        <v>1245</v>
      </c>
    </row>
    <row r="229" spans="1:10" x14ac:dyDescent="0.35">
      <c r="A229" s="149">
        <v>0.32291666666666669</v>
      </c>
      <c r="B229" s="148">
        <v>37</v>
      </c>
      <c r="C229" s="148">
        <v>306</v>
      </c>
      <c r="D229" s="148">
        <v>7200</v>
      </c>
      <c r="E229" s="148">
        <v>6821</v>
      </c>
      <c r="F229" s="148">
        <v>6693</v>
      </c>
      <c r="G229" s="148">
        <v>503</v>
      </c>
      <c r="H229" s="148">
        <v>1165</v>
      </c>
      <c r="I229" s="148">
        <v>1332</v>
      </c>
      <c r="J229" s="148">
        <v>1288</v>
      </c>
    </row>
    <row r="230" spans="1:10" x14ac:dyDescent="0.35">
      <c r="A230" s="149">
        <v>0.32500000000000001</v>
      </c>
      <c r="B230" s="148">
        <v>37</v>
      </c>
      <c r="C230" s="148">
        <v>193</v>
      </c>
      <c r="D230" s="148">
        <v>7183</v>
      </c>
      <c r="E230" s="148">
        <v>6625</v>
      </c>
      <c r="F230" s="148">
        <v>6715</v>
      </c>
      <c r="G230" s="148">
        <v>443</v>
      </c>
      <c r="H230" s="148">
        <v>1047</v>
      </c>
      <c r="I230" s="148">
        <v>1334</v>
      </c>
      <c r="J230" s="148">
        <v>1357</v>
      </c>
    </row>
    <row r="231" spans="1:10" x14ac:dyDescent="0.35">
      <c r="A231" s="149">
        <v>0.32708333333333334</v>
      </c>
      <c r="B231" s="148">
        <v>37</v>
      </c>
      <c r="C231" s="148">
        <v>340</v>
      </c>
      <c r="D231" s="148">
        <v>7290</v>
      </c>
      <c r="E231" s="148">
        <v>6661</v>
      </c>
      <c r="F231" s="148">
        <v>6799</v>
      </c>
      <c r="G231" s="148">
        <v>676</v>
      </c>
      <c r="H231" s="148">
        <v>1031</v>
      </c>
      <c r="I231" s="148">
        <v>1311</v>
      </c>
      <c r="J231" s="148">
        <v>1109</v>
      </c>
    </row>
    <row r="232" spans="1:10" x14ac:dyDescent="0.35">
      <c r="A232" s="149">
        <v>0.32916666666666666</v>
      </c>
      <c r="B232" s="148">
        <v>37</v>
      </c>
      <c r="C232" s="148">
        <v>283</v>
      </c>
      <c r="D232" s="148">
        <v>7247</v>
      </c>
      <c r="E232" s="148">
        <v>6475</v>
      </c>
      <c r="F232" s="148">
        <v>6607</v>
      </c>
      <c r="G232" s="148">
        <v>518</v>
      </c>
      <c r="H232" s="148">
        <v>1154</v>
      </c>
      <c r="I232" s="148">
        <v>1204</v>
      </c>
      <c r="J232" s="148">
        <v>1293</v>
      </c>
    </row>
    <row r="233" spans="1:10" x14ac:dyDescent="0.35">
      <c r="A233" s="149">
        <v>0.33124999999999999</v>
      </c>
      <c r="B233" s="148">
        <v>37</v>
      </c>
      <c r="C233" s="148">
        <v>284</v>
      </c>
      <c r="D233" s="148">
        <v>7210</v>
      </c>
      <c r="E233" s="148">
        <v>6459</v>
      </c>
      <c r="F233" s="148">
        <v>7037</v>
      </c>
      <c r="G233" s="148">
        <v>490</v>
      </c>
      <c r="H233" s="148">
        <v>1244</v>
      </c>
      <c r="I233" s="148">
        <v>1458</v>
      </c>
      <c r="J233" s="148">
        <v>1178</v>
      </c>
    </row>
    <row r="234" spans="1:10" x14ac:dyDescent="0.35">
      <c r="A234" s="149">
        <v>0.33333333333333331</v>
      </c>
      <c r="B234" s="148">
        <v>37</v>
      </c>
      <c r="C234" s="148">
        <v>329</v>
      </c>
      <c r="D234" s="148">
        <v>7077</v>
      </c>
      <c r="E234" s="148">
        <v>6911</v>
      </c>
      <c r="F234" s="148">
        <v>6560</v>
      </c>
      <c r="G234" s="148">
        <v>595</v>
      </c>
      <c r="H234" s="148">
        <v>1118</v>
      </c>
      <c r="I234" s="148">
        <v>1188</v>
      </c>
      <c r="J234" s="148">
        <v>1285</v>
      </c>
    </row>
    <row r="235" spans="1:10" x14ac:dyDescent="0.35">
      <c r="A235" s="149">
        <v>0.3354166666666667</v>
      </c>
      <c r="B235" s="148">
        <v>37</v>
      </c>
      <c r="C235" s="148">
        <v>362</v>
      </c>
      <c r="D235" s="148">
        <v>6992</v>
      </c>
      <c r="E235" s="148">
        <v>7104</v>
      </c>
      <c r="F235" s="148">
        <v>6555</v>
      </c>
      <c r="G235" s="148">
        <v>445</v>
      </c>
      <c r="H235" s="148">
        <v>1071</v>
      </c>
      <c r="I235" s="148">
        <v>1298</v>
      </c>
      <c r="J235" s="148">
        <v>1366</v>
      </c>
    </row>
    <row r="236" spans="1:10" x14ac:dyDescent="0.35">
      <c r="A236" s="149">
        <v>0.33749999999999997</v>
      </c>
      <c r="B236" s="148">
        <v>37</v>
      </c>
      <c r="C236" s="148">
        <v>252</v>
      </c>
      <c r="D236" s="148">
        <v>6928</v>
      </c>
      <c r="E236" s="148">
        <v>6823</v>
      </c>
      <c r="F236" s="148">
        <v>6685</v>
      </c>
      <c r="G236" s="148">
        <v>549</v>
      </c>
      <c r="H236" s="148">
        <v>966</v>
      </c>
      <c r="I236" s="148">
        <v>1333</v>
      </c>
      <c r="J236" s="148">
        <v>1436</v>
      </c>
    </row>
    <row r="237" spans="1:10" x14ac:dyDescent="0.35">
      <c r="A237" s="149">
        <v>0.33958333333333335</v>
      </c>
      <c r="B237" s="148">
        <v>37</v>
      </c>
      <c r="C237" s="148">
        <v>371</v>
      </c>
      <c r="D237" s="148">
        <v>6752</v>
      </c>
      <c r="E237" s="148">
        <v>6977</v>
      </c>
      <c r="F237" s="148">
        <v>6945</v>
      </c>
      <c r="G237" s="148">
        <v>539</v>
      </c>
      <c r="H237" s="148">
        <v>1243</v>
      </c>
      <c r="I237" s="148">
        <v>1271</v>
      </c>
      <c r="J237" s="148">
        <v>1333</v>
      </c>
    </row>
    <row r="238" spans="1:10" x14ac:dyDescent="0.35">
      <c r="A238" s="149">
        <v>0.34166666666666662</v>
      </c>
      <c r="B238" s="148">
        <v>37</v>
      </c>
      <c r="C238" s="148">
        <v>345</v>
      </c>
      <c r="D238" s="148">
        <v>7375</v>
      </c>
      <c r="E238" s="148">
        <v>6526</v>
      </c>
      <c r="F238" s="148">
        <v>6518</v>
      </c>
      <c r="G238" s="148">
        <v>481</v>
      </c>
      <c r="H238" s="148">
        <v>1101</v>
      </c>
      <c r="I238" s="148">
        <v>1227</v>
      </c>
      <c r="J238" s="148">
        <v>1414</v>
      </c>
    </row>
    <row r="239" spans="1:10" x14ac:dyDescent="0.35">
      <c r="A239" s="149">
        <v>0.34375</v>
      </c>
      <c r="B239" s="148">
        <v>37</v>
      </c>
      <c r="C239" s="148">
        <v>294</v>
      </c>
      <c r="D239" s="148">
        <v>7579</v>
      </c>
      <c r="E239" s="148">
        <v>6281</v>
      </c>
      <c r="F239" s="148">
        <v>6762</v>
      </c>
      <c r="G239" s="148">
        <v>535</v>
      </c>
      <c r="H239" s="148">
        <v>1139</v>
      </c>
      <c r="I239" s="148">
        <v>1114</v>
      </c>
      <c r="J239" s="148">
        <v>1169</v>
      </c>
    </row>
    <row r="240" spans="1:10" x14ac:dyDescent="0.35">
      <c r="A240" s="149">
        <v>0.34583333333333338</v>
      </c>
      <c r="B240" s="148">
        <v>37</v>
      </c>
      <c r="C240" s="148">
        <v>323</v>
      </c>
      <c r="D240" s="148">
        <v>7060</v>
      </c>
      <c r="E240" s="148">
        <v>6520</v>
      </c>
      <c r="F240" s="148">
        <v>6766</v>
      </c>
      <c r="G240" s="148">
        <v>557</v>
      </c>
      <c r="H240" s="148">
        <v>1313</v>
      </c>
      <c r="I240" s="148">
        <v>1417</v>
      </c>
      <c r="J240" s="148">
        <v>1349</v>
      </c>
    </row>
    <row r="241" spans="1:10" x14ac:dyDescent="0.35">
      <c r="A241" s="149">
        <v>0.34791666666666665</v>
      </c>
      <c r="B241" s="148">
        <v>37</v>
      </c>
      <c r="C241" s="148">
        <v>328</v>
      </c>
      <c r="D241" s="148">
        <v>7264</v>
      </c>
      <c r="E241" s="148">
        <v>6436</v>
      </c>
      <c r="F241" s="148">
        <v>7007</v>
      </c>
      <c r="G241" s="148">
        <v>560</v>
      </c>
      <c r="H241" s="148">
        <v>1210</v>
      </c>
      <c r="I241" s="148">
        <v>1450</v>
      </c>
      <c r="J241" s="148">
        <v>1343</v>
      </c>
    </row>
    <row r="242" spans="1:10" x14ac:dyDescent="0.35">
      <c r="A242" s="149">
        <v>0.35000000000000003</v>
      </c>
      <c r="B242" s="148">
        <v>37</v>
      </c>
      <c r="C242" s="148">
        <v>370</v>
      </c>
      <c r="D242" s="148">
        <v>7486</v>
      </c>
      <c r="E242" s="148">
        <v>6252</v>
      </c>
      <c r="F242" s="148">
        <v>7447</v>
      </c>
      <c r="G242" s="148">
        <v>597</v>
      </c>
      <c r="H242" s="148">
        <v>1094</v>
      </c>
      <c r="I242" s="148">
        <v>1424</v>
      </c>
      <c r="J242" s="148">
        <v>1527</v>
      </c>
    </row>
    <row r="243" spans="1:10" x14ac:dyDescent="0.35">
      <c r="A243" s="149">
        <v>0.3520833333333333</v>
      </c>
      <c r="B243" s="148">
        <v>37</v>
      </c>
      <c r="C243" s="148">
        <v>259</v>
      </c>
      <c r="D243" s="148">
        <v>7168</v>
      </c>
      <c r="E243" s="148">
        <v>6320</v>
      </c>
      <c r="F243" s="148">
        <v>6873</v>
      </c>
      <c r="G243" s="148">
        <v>527</v>
      </c>
      <c r="H243" s="148">
        <v>1357</v>
      </c>
      <c r="I243" s="148">
        <v>1198</v>
      </c>
      <c r="J243" s="148">
        <v>1472</v>
      </c>
    </row>
    <row r="244" spans="1:10" x14ac:dyDescent="0.35">
      <c r="A244" s="149">
        <v>0.35416666666666669</v>
      </c>
      <c r="B244" s="148">
        <v>37</v>
      </c>
      <c r="C244" s="148">
        <v>258</v>
      </c>
      <c r="D244" s="148">
        <v>7123</v>
      </c>
      <c r="E244" s="148">
        <v>6517</v>
      </c>
      <c r="F244" s="148">
        <v>7032</v>
      </c>
      <c r="G244" s="148">
        <v>605</v>
      </c>
      <c r="H244" s="148">
        <v>1220</v>
      </c>
      <c r="I244" s="148">
        <v>1164</v>
      </c>
      <c r="J244" s="148">
        <v>1415</v>
      </c>
    </row>
    <row r="245" spans="1:10" x14ac:dyDescent="0.35">
      <c r="A245" s="149">
        <v>0.35625000000000001</v>
      </c>
      <c r="B245" s="148">
        <v>37</v>
      </c>
      <c r="C245" s="148">
        <v>450</v>
      </c>
      <c r="D245" s="148">
        <v>6720</v>
      </c>
      <c r="E245" s="148">
        <v>6951</v>
      </c>
      <c r="F245" s="148">
        <v>6722</v>
      </c>
      <c r="G245" s="148">
        <v>582</v>
      </c>
      <c r="H245" s="148">
        <v>1122</v>
      </c>
      <c r="I245" s="148">
        <v>1300</v>
      </c>
      <c r="J245" s="148">
        <v>1297</v>
      </c>
    </row>
    <row r="246" spans="1:10" x14ac:dyDescent="0.35">
      <c r="A246" s="149">
        <v>0.35833333333333334</v>
      </c>
      <c r="B246" s="148">
        <v>37</v>
      </c>
      <c r="C246" s="148">
        <v>359</v>
      </c>
      <c r="D246" s="148">
        <v>7182</v>
      </c>
      <c r="E246" s="148">
        <v>6918</v>
      </c>
      <c r="F246" s="148">
        <v>7177</v>
      </c>
      <c r="G246" s="148">
        <v>569</v>
      </c>
      <c r="H246" s="148">
        <v>1299</v>
      </c>
      <c r="I246" s="148">
        <v>1497</v>
      </c>
      <c r="J246" s="148">
        <v>1341</v>
      </c>
    </row>
    <row r="247" spans="1:10" x14ac:dyDescent="0.35">
      <c r="A247" s="149">
        <v>0.36041666666666666</v>
      </c>
      <c r="B247" s="148">
        <v>37</v>
      </c>
      <c r="C247" s="148">
        <v>288</v>
      </c>
      <c r="D247" s="148">
        <v>6981</v>
      </c>
      <c r="E247" s="148">
        <v>6200</v>
      </c>
      <c r="F247" s="148">
        <v>7051</v>
      </c>
      <c r="G247" s="148">
        <v>510</v>
      </c>
      <c r="H247" s="148">
        <v>1407</v>
      </c>
      <c r="I247" s="148">
        <v>1230</v>
      </c>
      <c r="J247" s="148">
        <v>1524</v>
      </c>
    </row>
    <row r="248" spans="1:10" x14ac:dyDescent="0.35">
      <c r="A248" s="149">
        <v>0.36249999999999999</v>
      </c>
      <c r="B248" s="148">
        <v>37</v>
      </c>
      <c r="C248" s="148">
        <v>394</v>
      </c>
      <c r="D248" s="148">
        <v>7616</v>
      </c>
      <c r="E248" s="148">
        <v>6847</v>
      </c>
      <c r="F248" s="148">
        <v>6904</v>
      </c>
      <c r="G248" s="148">
        <v>523</v>
      </c>
      <c r="H248" s="148">
        <v>1225</v>
      </c>
      <c r="I248" s="148">
        <v>1430</v>
      </c>
      <c r="J248" s="148">
        <v>1437</v>
      </c>
    </row>
    <row r="249" spans="1:10" x14ac:dyDescent="0.35">
      <c r="A249" s="149">
        <v>0.36458333333333331</v>
      </c>
      <c r="B249" s="148">
        <v>37</v>
      </c>
      <c r="C249" s="148">
        <v>383</v>
      </c>
      <c r="D249" s="148">
        <v>7451</v>
      </c>
      <c r="E249" s="148">
        <v>6640</v>
      </c>
      <c r="F249" s="148">
        <v>7348</v>
      </c>
      <c r="G249" s="148">
        <v>638</v>
      </c>
      <c r="H249" s="148">
        <v>1269</v>
      </c>
      <c r="I249" s="148">
        <v>1334</v>
      </c>
      <c r="J249" s="148">
        <v>1265</v>
      </c>
    </row>
    <row r="250" spans="1:10" x14ac:dyDescent="0.35">
      <c r="A250" s="149">
        <v>0.3666666666666667</v>
      </c>
      <c r="B250" s="148">
        <v>37</v>
      </c>
      <c r="C250" s="148">
        <v>435</v>
      </c>
      <c r="D250" s="148">
        <v>7484</v>
      </c>
      <c r="E250" s="148">
        <v>6320</v>
      </c>
      <c r="F250" s="148">
        <v>7155</v>
      </c>
      <c r="G250" s="148">
        <v>484</v>
      </c>
      <c r="H250" s="148">
        <v>1271</v>
      </c>
      <c r="I250" s="148">
        <v>1388</v>
      </c>
      <c r="J250" s="148">
        <v>1523</v>
      </c>
    </row>
    <row r="251" spans="1:10" x14ac:dyDescent="0.35">
      <c r="A251" s="149">
        <v>0.36874999999999997</v>
      </c>
      <c r="B251" s="148">
        <v>37</v>
      </c>
      <c r="C251" s="148">
        <v>386</v>
      </c>
      <c r="D251" s="148">
        <v>7266</v>
      </c>
      <c r="E251" s="148">
        <v>7018</v>
      </c>
      <c r="F251" s="148">
        <v>6998</v>
      </c>
      <c r="G251" s="148">
        <v>515</v>
      </c>
      <c r="H251" s="148">
        <v>1160</v>
      </c>
      <c r="I251" s="148">
        <v>1492</v>
      </c>
      <c r="J251" s="148">
        <v>1286</v>
      </c>
    </row>
    <row r="252" spans="1:10" x14ac:dyDescent="0.35">
      <c r="A252" s="149">
        <v>0.37083333333333335</v>
      </c>
      <c r="B252" s="148">
        <v>37</v>
      </c>
      <c r="C252" s="148">
        <v>461</v>
      </c>
      <c r="D252" s="148">
        <v>7689</v>
      </c>
      <c r="E252" s="148">
        <v>6733</v>
      </c>
      <c r="F252" s="148">
        <v>7351</v>
      </c>
      <c r="G252" s="148">
        <v>579</v>
      </c>
      <c r="H252" s="148">
        <v>1019</v>
      </c>
      <c r="I252" s="148">
        <v>1217</v>
      </c>
      <c r="J252" s="148">
        <v>1501</v>
      </c>
    </row>
    <row r="253" spans="1:10" x14ac:dyDescent="0.35">
      <c r="A253" s="149">
        <v>0.37291666666666662</v>
      </c>
      <c r="B253" s="148">
        <v>37</v>
      </c>
      <c r="C253" s="148">
        <v>352</v>
      </c>
      <c r="D253" s="148">
        <v>7030</v>
      </c>
      <c r="E253" s="148">
        <v>6591</v>
      </c>
      <c r="F253" s="148">
        <v>7296</v>
      </c>
      <c r="G253" s="148">
        <v>695</v>
      </c>
      <c r="H253" s="148">
        <v>1482</v>
      </c>
      <c r="I253" s="148">
        <v>1470</v>
      </c>
      <c r="J253" s="148">
        <v>1413</v>
      </c>
    </row>
    <row r="254" spans="1:10" x14ac:dyDescent="0.35">
      <c r="A254" s="149">
        <v>0.375</v>
      </c>
      <c r="B254" s="148">
        <v>37</v>
      </c>
      <c r="C254" s="148">
        <v>346</v>
      </c>
      <c r="D254" s="148">
        <v>7349</v>
      </c>
      <c r="E254" s="148">
        <v>7004</v>
      </c>
      <c r="F254" s="148">
        <v>7145</v>
      </c>
      <c r="G254" s="148">
        <v>544</v>
      </c>
      <c r="H254" s="148">
        <v>1124</v>
      </c>
      <c r="I254" s="148">
        <v>1369</v>
      </c>
      <c r="J254" s="148">
        <v>1400</v>
      </c>
    </row>
    <row r="255" spans="1:10" x14ac:dyDescent="0.35">
      <c r="A255" s="149">
        <v>0.37708333333333338</v>
      </c>
      <c r="B255" s="148">
        <v>37</v>
      </c>
      <c r="C255" s="148">
        <v>419</v>
      </c>
      <c r="D255" s="148">
        <v>7535</v>
      </c>
      <c r="E255" s="148">
        <v>6962</v>
      </c>
      <c r="F255" s="148">
        <v>7054</v>
      </c>
      <c r="G255" s="148">
        <v>547</v>
      </c>
      <c r="H255" s="148">
        <v>1217</v>
      </c>
      <c r="I255" s="148">
        <v>1410</v>
      </c>
      <c r="J255" s="148">
        <v>1316</v>
      </c>
    </row>
    <row r="256" spans="1:10" x14ac:dyDescent="0.35">
      <c r="A256" s="149">
        <v>0.37916666666666665</v>
      </c>
      <c r="B256" s="148">
        <v>37</v>
      </c>
      <c r="C256" s="148">
        <v>307</v>
      </c>
      <c r="D256" s="148">
        <v>7141</v>
      </c>
      <c r="E256" s="148">
        <v>6837</v>
      </c>
      <c r="F256" s="148">
        <v>7531</v>
      </c>
      <c r="G256" s="148">
        <v>441</v>
      </c>
      <c r="H256" s="148">
        <v>1467</v>
      </c>
      <c r="I256" s="148">
        <v>1412</v>
      </c>
      <c r="J256" s="148">
        <v>1391</v>
      </c>
    </row>
    <row r="257" spans="1:10" x14ac:dyDescent="0.35">
      <c r="A257" s="149">
        <v>0.38125000000000003</v>
      </c>
      <c r="B257" s="148">
        <v>37</v>
      </c>
      <c r="C257" s="148">
        <v>417</v>
      </c>
      <c r="D257" s="148">
        <v>6762</v>
      </c>
      <c r="E257" s="148">
        <v>6753</v>
      </c>
      <c r="F257" s="148">
        <v>6837</v>
      </c>
      <c r="G257" s="148">
        <v>472</v>
      </c>
      <c r="H257" s="148">
        <v>1122</v>
      </c>
      <c r="I257" s="148">
        <v>1391</v>
      </c>
      <c r="J257" s="148">
        <v>1320</v>
      </c>
    </row>
    <row r="258" spans="1:10" x14ac:dyDescent="0.35">
      <c r="A258" s="149">
        <v>0.3833333333333333</v>
      </c>
      <c r="B258" s="148">
        <v>37</v>
      </c>
      <c r="C258" s="148">
        <v>466</v>
      </c>
      <c r="D258" s="148">
        <v>7113</v>
      </c>
      <c r="E258" s="148">
        <v>6769</v>
      </c>
      <c r="F258" s="148">
        <v>6688</v>
      </c>
      <c r="G258" s="148">
        <v>550</v>
      </c>
      <c r="H258" s="148">
        <v>1039</v>
      </c>
      <c r="I258" s="148">
        <v>1391</v>
      </c>
      <c r="J258" s="148">
        <v>1490</v>
      </c>
    </row>
    <row r="259" spans="1:10" x14ac:dyDescent="0.35">
      <c r="A259" s="149">
        <v>0.38541666666666669</v>
      </c>
      <c r="B259" s="148">
        <v>37</v>
      </c>
      <c r="C259" s="148">
        <v>359</v>
      </c>
      <c r="D259" s="148">
        <v>7752</v>
      </c>
      <c r="E259" s="148">
        <v>6662</v>
      </c>
      <c r="F259" s="148">
        <v>7274</v>
      </c>
      <c r="G259" s="148">
        <v>534</v>
      </c>
      <c r="H259" s="148">
        <v>1436</v>
      </c>
      <c r="I259" s="148">
        <v>1324</v>
      </c>
      <c r="J259" s="148">
        <v>1405</v>
      </c>
    </row>
    <row r="260" spans="1:10" x14ac:dyDescent="0.35">
      <c r="A260" s="149">
        <v>0.38750000000000001</v>
      </c>
      <c r="B260" s="148">
        <v>37</v>
      </c>
      <c r="C260" s="148">
        <v>411</v>
      </c>
      <c r="D260" s="148">
        <v>7723</v>
      </c>
      <c r="E260" s="148">
        <v>6594</v>
      </c>
      <c r="F260" s="148">
        <v>7017</v>
      </c>
      <c r="G260" s="148">
        <v>468</v>
      </c>
      <c r="H260" s="148">
        <v>1082</v>
      </c>
      <c r="I260" s="148">
        <v>1261</v>
      </c>
      <c r="J260" s="148">
        <v>1474</v>
      </c>
    </row>
    <row r="261" spans="1:10" x14ac:dyDescent="0.35">
      <c r="A261" s="149">
        <v>0.38958333333333334</v>
      </c>
      <c r="B261" s="148">
        <v>37.1</v>
      </c>
      <c r="C261" s="148">
        <v>327</v>
      </c>
      <c r="D261" s="148">
        <v>7639</v>
      </c>
      <c r="E261" s="148">
        <v>7008</v>
      </c>
      <c r="F261" s="148">
        <v>7465</v>
      </c>
      <c r="G261" s="148">
        <v>624</v>
      </c>
      <c r="H261" s="148">
        <v>1280</v>
      </c>
      <c r="I261" s="148">
        <v>1304</v>
      </c>
      <c r="J261" s="148">
        <v>1486</v>
      </c>
    </row>
    <row r="262" spans="1:10" x14ac:dyDescent="0.35">
      <c r="A262" s="149">
        <v>0.39166666666666666</v>
      </c>
      <c r="B262" s="148">
        <v>37</v>
      </c>
      <c r="C262" s="148">
        <v>464</v>
      </c>
      <c r="D262" s="148">
        <v>7521</v>
      </c>
      <c r="E262" s="148">
        <v>6933</v>
      </c>
      <c r="F262" s="148">
        <v>6953</v>
      </c>
      <c r="G262" s="148">
        <v>505</v>
      </c>
      <c r="H262" s="148">
        <v>1158</v>
      </c>
      <c r="I262" s="148">
        <v>1474</v>
      </c>
      <c r="J262" s="148">
        <v>1190</v>
      </c>
    </row>
    <row r="263" spans="1:10" x14ac:dyDescent="0.35">
      <c r="A263" s="149">
        <v>0.39374999999999999</v>
      </c>
      <c r="B263" s="148">
        <v>37</v>
      </c>
      <c r="C263" s="148">
        <v>456</v>
      </c>
      <c r="D263" s="148">
        <v>7953</v>
      </c>
      <c r="E263" s="148">
        <v>6996</v>
      </c>
      <c r="F263" s="148">
        <v>7652</v>
      </c>
      <c r="G263" s="148">
        <v>667</v>
      </c>
      <c r="H263" s="148">
        <v>1205</v>
      </c>
      <c r="I263" s="148">
        <v>1584</v>
      </c>
      <c r="J263" s="148">
        <v>1452</v>
      </c>
    </row>
    <row r="264" spans="1:10" x14ac:dyDescent="0.35">
      <c r="A264" s="149">
        <v>0.39583333333333331</v>
      </c>
      <c r="B264" s="148">
        <v>37</v>
      </c>
      <c r="C264" s="148">
        <v>437</v>
      </c>
      <c r="D264" s="148">
        <v>7531</v>
      </c>
      <c r="E264" s="148">
        <v>6660</v>
      </c>
      <c r="F264" s="148">
        <v>6964</v>
      </c>
      <c r="G264" s="148">
        <v>472</v>
      </c>
      <c r="H264" s="148">
        <v>1165</v>
      </c>
      <c r="I264" s="148">
        <v>1540</v>
      </c>
      <c r="J264" s="148">
        <v>1411</v>
      </c>
    </row>
    <row r="265" spans="1:10" x14ac:dyDescent="0.35">
      <c r="A265" s="149">
        <v>0.3979166666666667</v>
      </c>
      <c r="B265" s="148">
        <v>37</v>
      </c>
      <c r="C265" s="148">
        <v>406</v>
      </c>
      <c r="D265" s="148">
        <v>7425</v>
      </c>
      <c r="E265" s="148">
        <v>7141</v>
      </c>
      <c r="F265" s="148">
        <v>6625</v>
      </c>
      <c r="G265" s="148">
        <v>664</v>
      </c>
      <c r="H265" s="148">
        <v>1261</v>
      </c>
      <c r="I265" s="148">
        <v>1227</v>
      </c>
      <c r="J265" s="148">
        <v>1375</v>
      </c>
    </row>
    <row r="266" spans="1:10" x14ac:dyDescent="0.35">
      <c r="A266" s="149">
        <v>0.39999999999999997</v>
      </c>
      <c r="B266" s="148">
        <v>37</v>
      </c>
      <c r="C266" s="148">
        <v>368</v>
      </c>
      <c r="D266" s="148">
        <v>7428</v>
      </c>
      <c r="E266" s="148">
        <v>6864</v>
      </c>
      <c r="F266" s="148">
        <v>6888</v>
      </c>
      <c r="G266" s="148">
        <v>397</v>
      </c>
      <c r="H266" s="148">
        <v>990</v>
      </c>
      <c r="I266" s="148">
        <v>1343</v>
      </c>
      <c r="J266" s="148">
        <v>1173</v>
      </c>
    </row>
    <row r="267" spans="1:10" x14ac:dyDescent="0.35">
      <c r="A267" s="149">
        <v>0.40208333333333335</v>
      </c>
      <c r="B267" s="148">
        <v>37</v>
      </c>
      <c r="C267" s="148">
        <v>508</v>
      </c>
      <c r="D267" s="148">
        <v>7326</v>
      </c>
      <c r="E267" s="148">
        <v>6960</v>
      </c>
      <c r="F267" s="148">
        <v>6849</v>
      </c>
      <c r="G267" s="148">
        <v>533</v>
      </c>
      <c r="H267" s="148">
        <v>1126</v>
      </c>
      <c r="I267" s="148">
        <v>1330</v>
      </c>
      <c r="J267" s="148">
        <v>1365</v>
      </c>
    </row>
    <row r="268" spans="1:10" x14ac:dyDescent="0.35">
      <c r="A268" s="149">
        <v>0.40416666666666662</v>
      </c>
      <c r="B268" s="148">
        <v>37</v>
      </c>
      <c r="C268" s="148">
        <v>482</v>
      </c>
      <c r="D268" s="148">
        <v>7289</v>
      </c>
      <c r="E268" s="148">
        <v>6771</v>
      </c>
      <c r="F268" s="148">
        <v>6809</v>
      </c>
      <c r="G268" s="148">
        <v>510</v>
      </c>
      <c r="H268" s="148">
        <v>1084</v>
      </c>
      <c r="I268" s="148">
        <v>1444</v>
      </c>
      <c r="J268" s="148">
        <v>1335</v>
      </c>
    </row>
    <row r="269" spans="1:10" x14ac:dyDescent="0.35">
      <c r="A269" s="149">
        <v>0.40625</v>
      </c>
      <c r="B269" s="148">
        <v>37</v>
      </c>
      <c r="C269" s="148">
        <v>353</v>
      </c>
      <c r="D269" s="148">
        <v>7413</v>
      </c>
      <c r="E269" s="148">
        <v>7185</v>
      </c>
      <c r="F269" s="148">
        <v>7408</v>
      </c>
      <c r="G269" s="148">
        <v>526</v>
      </c>
      <c r="H269" s="148">
        <v>1369</v>
      </c>
      <c r="I269" s="148">
        <v>1384</v>
      </c>
      <c r="J269" s="148">
        <v>1364</v>
      </c>
    </row>
    <row r="270" spans="1:10" x14ac:dyDescent="0.35">
      <c r="A270" s="149">
        <v>0.40833333333333338</v>
      </c>
      <c r="B270" s="148">
        <v>37</v>
      </c>
      <c r="C270" s="148">
        <v>280</v>
      </c>
      <c r="D270" s="148">
        <v>7304</v>
      </c>
      <c r="E270" s="148">
        <v>7059</v>
      </c>
      <c r="F270" s="148">
        <v>7331</v>
      </c>
      <c r="G270" s="148">
        <v>510</v>
      </c>
      <c r="H270" s="148">
        <v>1443</v>
      </c>
      <c r="I270" s="148">
        <v>1321</v>
      </c>
      <c r="J270" s="148">
        <v>1479</v>
      </c>
    </row>
    <row r="271" spans="1:10" x14ac:dyDescent="0.35">
      <c r="A271" s="149">
        <v>0.41041666666666665</v>
      </c>
      <c r="B271" s="148">
        <v>37</v>
      </c>
      <c r="C271" s="148">
        <v>378</v>
      </c>
      <c r="D271" s="148">
        <v>7307</v>
      </c>
      <c r="E271" s="148">
        <v>6771</v>
      </c>
      <c r="F271" s="148">
        <v>7006</v>
      </c>
      <c r="G271" s="148">
        <v>446</v>
      </c>
      <c r="H271" s="148">
        <v>1161</v>
      </c>
      <c r="I271" s="148">
        <v>1485</v>
      </c>
      <c r="J271" s="148">
        <v>1455</v>
      </c>
    </row>
    <row r="272" spans="1:10" x14ac:dyDescent="0.35">
      <c r="A272" s="149">
        <v>0.41250000000000003</v>
      </c>
      <c r="B272" s="148">
        <v>37</v>
      </c>
      <c r="C272" s="148">
        <v>325</v>
      </c>
      <c r="D272" s="148">
        <v>7838</v>
      </c>
      <c r="E272" s="148">
        <v>7123</v>
      </c>
      <c r="F272" s="148">
        <v>7130</v>
      </c>
      <c r="G272" s="148">
        <v>505</v>
      </c>
      <c r="H272" s="148">
        <v>1301</v>
      </c>
      <c r="I272" s="148">
        <v>1388</v>
      </c>
      <c r="J272" s="148">
        <v>1511</v>
      </c>
    </row>
    <row r="273" spans="1:10" x14ac:dyDescent="0.35">
      <c r="A273" s="149">
        <v>0.4145833333333333</v>
      </c>
      <c r="B273" s="148">
        <v>37</v>
      </c>
      <c r="C273" s="148">
        <v>338</v>
      </c>
      <c r="D273" s="148">
        <v>7346</v>
      </c>
      <c r="E273" s="148">
        <v>6980</v>
      </c>
      <c r="F273" s="148">
        <v>6889</v>
      </c>
      <c r="G273" s="148">
        <v>583</v>
      </c>
      <c r="H273" s="148">
        <v>1321</v>
      </c>
      <c r="I273" s="148">
        <v>1596</v>
      </c>
      <c r="J273" s="148">
        <v>1540</v>
      </c>
    </row>
    <row r="274" spans="1:10" x14ac:dyDescent="0.35">
      <c r="A274" s="149">
        <v>0.41666666666666669</v>
      </c>
      <c r="B274" s="148">
        <v>37</v>
      </c>
      <c r="C274" s="148">
        <v>445</v>
      </c>
      <c r="D274" s="148">
        <v>7744</v>
      </c>
      <c r="E274" s="148">
        <v>7285</v>
      </c>
      <c r="F274" s="148">
        <v>7125</v>
      </c>
      <c r="G274" s="148">
        <v>574</v>
      </c>
      <c r="H274" s="148">
        <v>1337</v>
      </c>
      <c r="I274" s="148">
        <v>1166</v>
      </c>
      <c r="J274" s="148">
        <v>1692</v>
      </c>
    </row>
    <row r="275" spans="1:10" x14ac:dyDescent="0.35">
      <c r="A275" s="149">
        <v>0.41875000000000001</v>
      </c>
      <c r="B275" s="148">
        <v>37</v>
      </c>
      <c r="C275" s="148">
        <v>297</v>
      </c>
      <c r="D275" s="148">
        <v>7505</v>
      </c>
      <c r="E275" s="148">
        <v>7353</v>
      </c>
      <c r="F275" s="148">
        <v>7243</v>
      </c>
      <c r="G275" s="148">
        <v>634</v>
      </c>
      <c r="H275" s="148">
        <v>1170</v>
      </c>
      <c r="I275" s="148">
        <v>1527</v>
      </c>
      <c r="J275" s="148">
        <v>1343</v>
      </c>
    </row>
    <row r="276" spans="1:10" x14ac:dyDescent="0.35">
      <c r="A276" s="149">
        <v>0.42083333333333334</v>
      </c>
      <c r="B276" s="148">
        <v>37</v>
      </c>
      <c r="C276" s="148">
        <v>481</v>
      </c>
      <c r="D276" s="148">
        <v>7831</v>
      </c>
      <c r="E276" s="148">
        <v>7030</v>
      </c>
      <c r="F276" s="148">
        <v>7349</v>
      </c>
      <c r="G276" s="148">
        <v>596</v>
      </c>
      <c r="H276" s="148">
        <v>1223</v>
      </c>
      <c r="I276" s="148">
        <v>1323</v>
      </c>
      <c r="J276" s="148">
        <v>1458</v>
      </c>
    </row>
    <row r="277" spans="1:10" x14ac:dyDescent="0.35">
      <c r="A277" s="149">
        <v>0.42291666666666666</v>
      </c>
      <c r="B277" s="148">
        <v>37</v>
      </c>
      <c r="C277" s="148">
        <v>434</v>
      </c>
      <c r="D277" s="148">
        <v>8102</v>
      </c>
      <c r="E277" s="148">
        <v>6950</v>
      </c>
      <c r="F277" s="148">
        <v>7474</v>
      </c>
      <c r="G277" s="148">
        <v>486</v>
      </c>
      <c r="H277" s="148">
        <v>1328</v>
      </c>
      <c r="I277" s="148">
        <v>1571</v>
      </c>
      <c r="J277" s="148">
        <v>1450</v>
      </c>
    </row>
    <row r="278" spans="1:10" x14ac:dyDescent="0.35">
      <c r="A278" s="149">
        <v>0.42499999999999999</v>
      </c>
      <c r="B278" s="148">
        <v>37.1</v>
      </c>
      <c r="C278" s="148">
        <v>563</v>
      </c>
      <c r="D278" s="148">
        <v>7405</v>
      </c>
      <c r="E278" s="148">
        <v>6706</v>
      </c>
      <c r="F278" s="148">
        <v>6819</v>
      </c>
      <c r="G278" s="148">
        <v>684</v>
      </c>
      <c r="H278" s="148">
        <v>1141</v>
      </c>
      <c r="I278" s="148">
        <v>1447</v>
      </c>
      <c r="J278" s="148">
        <v>1655</v>
      </c>
    </row>
    <row r="279" spans="1:10" x14ac:dyDescent="0.35">
      <c r="A279" s="149">
        <v>0.42708333333333331</v>
      </c>
      <c r="B279" s="148">
        <v>37</v>
      </c>
      <c r="C279" s="148">
        <v>443</v>
      </c>
      <c r="D279" s="148">
        <v>7718</v>
      </c>
      <c r="E279" s="148">
        <v>7053</v>
      </c>
      <c r="F279" s="148">
        <v>6596</v>
      </c>
      <c r="G279" s="148">
        <v>611</v>
      </c>
      <c r="H279" s="148">
        <v>1254</v>
      </c>
      <c r="I279" s="148">
        <v>1654</v>
      </c>
      <c r="J279" s="148">
        <v>1610</v>
      </c>
    </row>
    <row r="280" spans="1:10" x14ac:dyDescent="0.35">
      <c r="A280" s="149">
        <v>0.4291666666666667</v>
      </c>
      <c r="B280" s="148">
        <v>37</v>
      </c>
      <c r="C280" s="148">
        <v>449</v>
      </c>
      <c r="D280" s="148">
        <v>7145</v>
      </c>
      <c r="E280" s="148">
        <v>6938</v>
      </c>
      <c r="F280" s="148">
        <v>7353</v>
      </c>
      <c r="G280" s="148">
        <v>602</v>
      </c>
      <c r="H280" s="148">
        <v>1370</v>
      </c>
      <c r="I280" s="148">
        <v>1493</v>
      </c>
      <c r="J280" s="148">
        <v>1545</v>
      </c>
    </row>
    <row r="281" spans="1:10" x14ac:dyDescent="0.35">
      <c r="A281" s="149">
        <v>0.43124999999999997</v>
      </c>
      <c r="B281" s="148">
        <v>37</v>
      </c>
      <c r="C281" s="148">
        <v>332</v>
      </c>
      <c r="D281" s="148">
        <v>7610</v>
      </c>
      <c r="E281" s="148">
        <v>7393</v>
      </c>
      <c r="F281" s="148">
        <v>7203</v>
      </c>
      <c r="G281" s="148">
        <v>603</v>
      </c>
      <c r="H281" s="148">
        <v>1297</v>
      </c>
      <c r="I281" s="148">
        <v>1497</v>
      </c>
      <c r="J281" s="148">
        <v>1584</v>
      </c>
    </row>
    <row r="282" spans="1:10" x14ac:dyDescent="0.35">
      <c r="A282" s="149">
        <v>0.43333333333333335</v>
      </c>
      <c r="B282" s="148">
        <v>37</v>
      </c>
      <c r="C282" s="148">
        <v>443</v>
      </c>
      <c r="D282" s="148">
        <v>7830</v>
      </c>
      <c r="E282" s="148">
        <v>7111</v>
      </c>
      <c r="F282" s="148">
        <v>7526</v>
      </c>
      <c r="G282" s="148">
        <v>525</v>
      </c>
      <c r="H282" s="148">
        <v>1293</v>
      </c>
      <c r="I282" s="148">
        <v>1401</v>
      </c>
      <c r="J282" s="148">
        <v>1380</v>
      </c>
    </row>
    <row r="283" spans="1:10" x14ac:dyDescent="0.35">
      <c r="A283" s="149">
        <v>0.43541666666666662</v>
      </c>
      <c r="B283" s="148">
        <v>37</v>
      </c>
      <c r="C283" s="148">
        <v>474</v>
      </c>
      <c r="D283" s="148">
        <v>7903</v>
      </c>
      <c r="E283" s="148">
        <v>7000</v>
      </c>
      <c r="F283" s="148">
        <v>7457</v>
      </c>
      <c r="G283" s="148">
        <v>550</v>
      </c>
      <c r="H283" s="148">
        <v>1462</v>
      </c>
      <c r="I283" s="148">
        <v>1508</v>
      </c>
      <c r="J283" s="148">
        <v>1432</v>
      </c>
    </row>
    <row r="284" spans="1:10" x14ac:dyDescent="0.35">
      <c r="A284" s="149">
        <v>0.4375</v>
      </c>
      <c r="B284" s="148">
        <v>37</v>
      </c>
      <c r="C284" s="148">
        <v>375</v>
      </c>
      <c r="D284" s="148">
        <v>7750</v>
      </c>
      <c r="E284" s="148">
        <v>6910</v>
      </c>
      <c r="F284" s="148">
        <v>7080</v>
      </c>
      <c r="G284" s="148">
        <v>623</v>
      </c>
      <c r="H284" s="148">
        <v>1623</v>
      </c>
      <c r="I284" s="148">
        <v>1628</v>
      </c>
      <c r="J284" s="148">
        <v>1513</v>
      </c>
    </row>
    <row r="285" spans="1:10" x14ac:dyDescent="0.35">
      <c r="A285" s="149">
        <v>0.43958333333333338</v>
      </c>
      <c r="B285" s="148">
        <v>37</v>
      </c>
      <c r="C285" s="148">
        <v>523</v>
      </c>
      <c r="D285" s="148">
        <v>7879</v>
      </c>
      <c r="E285" s="148">
        <v>7416</v>
      </c>
      <c r="F285" s="148">
        <v>7448</v>
      </c>
      <c r="G285" s="148">
        <v>600</v>
      </c>
      <c r="H285" s="148">
        <v>1446</v>
      </c>
      <c r="I285" s="148">
        <v>1536</v>
      </c>
      <c r="J285" s="148">
        <v>1415</v>
      </c>
    </row>
    <row r="286" spans="1:10" x14ac:dyDescent="0.35">
      <c r="A286" s="149">
        <v>0.44166666666666665</v>
      </c>
      <c r="B286" s="148">
        <v>37</v>
      </c>
      <c r="C286" s="148">
        <v>382</v>
      </c>
      <c r="D286" s="148">
        <v>7579</v>
      </c>
      <c r="E286" s="148">
        <v>6955</v>
      </c>
      <c r="F286" s="148">
        <v>7397</v>
      </c>
      <c r="G286" s="148">
        <v>624</v>
      </c>
      <c r="H286" s="148">
        <v>1298</v>
      </c>
      <c r="I286" s="148">
        <v>1409</v>
      </c>
      <c r="J286" s="148">
        <v>1404</v>
      </c>
    </row>
    <row r="287" spans="1:10" x14ac:dyDescent="0.35">
      <c r="A287" s="149">
        <v>0.44375000000000003</v>
      </c>
      <c r="B287" s="148">
        <v>37</v>
      </c>
      <c r="C287" s="148">
        <v>416</v>
      </c>
      <c r="D287" s="148">
        <v>8067</v>
      </c>
      <c r="E287" s="148">
        <v>7013</v>
      </c>
      <c r="F287" s="148">
        <v>6787</v>
      </c>
      <c r="G287" s="148">
        <v>619</v>
      </c>
      <c r="H287" s="148">
        <v>1496</v>
      </c>
      <c r="I287" s="148">
        <v>1344</v>
      </c>
      <c r="J287" s="148">
        <v>1477</v>
      </c>
    </row>
    <row r="288" spans="1:10" x14ac:dyDescent="0.35">
      <c r="A288" s="149">
        <v>0.4458333333333333</v>
      </c>
      <c r="B288" s="148">
        <v>37</v>
      </c>
      <c r="C288" s="148">
        <v>545</v>
      </c>
      <c r="D288" s="148">
        <v>7938</v>
      </c>
      <c r="E288" s="148">
        <v>7247</v>
      </c>
      <c r="F288" s="148">
        <v>6972</v>
      </c>
      <c r="G288" s="148">
        <v>734</v>
      </c>
      <c r="H288" s="148">
        <v>1234</v>
      </c>
      <c r="I288" s="148">
        <v>1275</v>
      </c>
      <c r="J288" s="148">
        <v>1629</v>
      </c>
    </row>
    <row r="289" spans="1:10" x14ac:dyDescent="0.35">
      <c r="A289" s="149">
        <v>0.44791666666666669</v>
      </c>
      <c r="B289" s="148">
        <v>37</v>
      </c>
      <c r="C289" s="148">
        <v>483</v>
      </c>
      <c r="D289" s="148">
        <v>7791</v>
      </c>
      <c r="E289" s="148">
        <v>7172</v>
      </c>
      <c r="F289" s="148">
        <v>7202</v>
      </c>
      <c r="G289" s="148">
        <v>579</v>
      </c>
      <c r="H289" s="148">
        <v>1415</v>
      </c>
      <c r="I289" s="148">
        <v>1632</v>
      </c>
      <c r="J289" s="148">
        <v>1430</v>
      </c>
    </row>
    <row r="290" spans="1:10" x14ac:dyDescent="0.35">
      <c r="A290" s="149">
        <v>0.45</v>
      </c>
      <c r="B290" s="148">
        <v>37</v>
      </c>
      <c r="C290" s="148">
        <v>596</v>
      </c>
      <c r="D290" s="148">
        <v>7328</v>
      </c>
      <c r="E290" s="148">
        <v>7779</v>
      </c>
      <c r="F290" s="148">
        <v>7881</v>
      </c>
      <c r="G290" s="148">
        <v>451</v>
      </c>
      <c r="H290" s="148">
        <v>1318</v>
      </c>
      <c r="I290" s="148">
        <v>1624</v>
      </c>
      <c r="J290" s="148">
        <v>1499</v>
      </c>
    </row>
    <row r="291" spans="1:10" x14ac:dyDescent="0.35">
      <c r="A291" s="149">
        <v>0.45208333333333334</v>
      </c>
      <c r="B291" s="148">
        <v>37</v>
      </c>
      <c r="C291" s="148">
        <v>536</v>
      </c>
      <c r="D291" s="148">
        <v>7636</v>
      </c>
      <c r="E291" s="148">
        <v>7464</v>
      </c>
      <c r="F291" s="148">
        <v>7636</v>
      </c>
      <c r="G291" s="148">
        <v>535</v>
      </c>
      <c r="H291" s="148">
        <v>1375</v>
      </c>
      <c r="I291" s="148">
        <v>1413</v>
      </c>
      <c r="J291" s="148">
        <v>1729</v>
      </c>
    </row>
    <row r="292" spans="1:10" x14ac:dyDescent="0.35">
      <c r="A292" s="149">
        <v>0.45416666666666666</v>
      </c>
      <c r="B292" s="148">
        <v>37</v>
      </c>
      <c r="C292" s="148">
        <v>453</v>
      </c>
      <c r="D292" s="148">
        <v>7884</v>
      </c>
      <c r="E292" s="148">
        <v>6898</v>
      </c>
      <c r="F292" s="148">
        <v>7284</v>
      </c>
      <c r="G292" s="148">
        <v>508</v>
      </c>
      <c r="H292" s="148">
        <v>1412</v>
      </c>
      <c r="I292" s="148">
        <v>1502</v>
      </c>
      <c r="J292" s="148">
        <v>1340</v>
      </c>
    </row>
    <row r="293" spans="1:10" x14ac:dyDescent="0.35">
      <c r="A293" s="149">
        <v>0.45624999999999999</v>
      </c>
      <c r="B293" s="148">
        <v>37</v>
      </c>
      <c r="C293" s="148">
        <v>448</v>
      </c>
      <c r="D293" s="148">
        <v>7716</v>
      </c>
      <c r="E293" s="148">
        <v>7293</v>
      </c>
      <c r="F293" s="148">
        <v>7261</v>
      </c>
      <c r="G293" s="148">
        <v>706</v>
      </c>
      <c r="H293" s="148">
        <v>1332</v>
      </c>
      <c r="I293" s="148">
        <v>1364</v>
      </c>
      <c r="J293" s="148">
        <v>1543</v>
      </c>
    </row>
    <row r="294" spans="1:10" x14ac:dyDescent="0.35">
      <c r="A294" s="149">
        <v>0.45833333333333331</v>
      </c>
      <c r="B294" s="148">
        <v>37</v>
      </c>
      <c r="C294" s="148">
        <v>513</v>
      </c>
      <c r="D294" s="148">
        <v>7639</v>
      </c>
      <c r="E294" s="148">
        <v>7013</v>
      </c>
      <c r="F294" s="148">
        <v>8009</v>
      </c>
      <c r="G294" s="148">
        <v>532</v>
      </c>
      <c r="H294" s="148">
        <v>1474</v>
      </c>
      <c r="I294" s="148">
        <v>1425</v>
      </c>
      <c r="J294" s="148">
        <v>1428</v>
      </c>
    </row>
    <row r="295" spans="1:10" x14ac:dyDescent="0.35">
      <c r="A295" s="149">
        <v>0.4604166666666667</v>
      </c>
      <c r="B295" s="148">
        <v>37</v>
      </c>
      <c r="C295" s="148">
        <v>411</v>
      </c>
      <c r="D295" s="148">
        <v>7537</v>
      </c>
      <c r="E295" s="148">
        <v>7212</v>
      </c>
      <c r="F295" s="148">
        <v>7121</v>
      </c>
      <c r="G295" s="148">
        <v>467</v>
      </c>
      <c r="H295" s="148">
        <v>1543</v>
      </c>
      <c r="I295" s="148">
        <v>1536</v>
      </c>
      <c r="J295" s="148">
        <v>1650</v>
      </c>
    </row>
    <row r="296" spans="1:10" x14ac:dyDescent="0.35">
      <c r="A296" s="149">
        <v>0.46249999999999997</v>
      </c>
      <c r="B296" s="148">
        <v>37</v>
      </c>
      <c r="C296" s="148">
        <v>542</v>
      </c>
      <c r="D296" s="148">
        <v>7536</v>
      </c>
      <c r="E296" s="148">
        <v>6812</v>
      </c>
      <c r="F296" s="148">
        <v>7345</v>
      </c>
      <c r="G296" s="148">
        <v>560</v>
      </c>
      <c r="H296" s="148">
        <v>1265</v>
      </c>
      <c r="I296" s="148">
        <v>1350</v>
      </c>
      <c r="J296" s="148">
        <v>1456</v>
      </c>
    </row>
    <row r="297" spans="1:10" x14ac:dyDescent="0.35">
      <c r="A297" s="149">
        <v>0.46458333333333335</v>
      </c>
      <c r="B297" s="148">
        <v>37</v>
      </c>
      <c r="C297" s="148">
        <v>470</v>
      </c>
      <c r="D297" s="148">
        <v>7418</v>
      </c>
      <c r="E297" s="148">
        <v>7163</v>
      </c>
      <c r="F297" s="148">
        <v>7366</v>
      </c>
      <c r="G297" s="148">
        <v>601</v>
      </c>
      <c r="H297" s="148">
        <v>1353</v>
      </c>
      <c r="I297" s="148">
        <v>1441</v>
      </c>
      <c r="J297" s="148">
        <v>1576</v>
      </c>
    </row>
    <row r="298" spans="1:10" x14ac:dyDescent="0.35">
      <c r="A298" s="149">
        <v>0.46666666666666662</v>
      </c>
      <c r="B298" s="148">
        <v>37</v>
      </c>
      <c r="C298" s="148">
        <v>567</v>
      </c>
      <c r="D298" s="148">
        <v>8132</v>
      </c>
      <c r="E298" s="148">
        <v>7577</v>
      </c>
      <c r="F298" s="148">
        <v>7026</v>
      </c>
      <c r="G298" s="148">
        <v>602</v>
      </c>
      <c r="H298" s="148">
        <v>1341</v>
      </c>
      <c r="I298" s="148">
        <v>1555</v>
      </c>
      <c r="J298" s="148">
        <v>1511</v>
      </c>
    </row>
    <row r="299" spans="1:10" x14ac:dyDescent="0.35">
      <c r="A299" s="149">
        <v>0.46875</v>
      </c>
      <c r="B299" s="148">
        <v>37</v>
      </c>
      <c r="C299" s="148">
        <v>538</v>
      </c>
      <c r="D299" s="148">
        <v>7903</v>
      </c>
      <c r="E299" s="148">
        <v>7048</v>
      </c>
      <c r="F299" s="148">
        <v>7740</v>
      </c>
      <c r="G299" s="148">
        <v>587</v>
      </c>
      <c r="H299" s="148">
        <v>1459</v>
      </c>
      <c r="I299" s="148">
        <v>1425</v>
      </c>
      <c r="J299" s="148">
        <v>1747</v>
      </c>
    </row>
    <row r="300" spans="1:10" x14ac:dyDescent="0.35">
      <c r="A300" s="149">
        <v>0.47083333333333338</v>
      </c>
      <c r="B300" s="148">
        <v>37</v>
      </c>
      <c r="C300" s="148">
        <v>412</v>
      </c>
      <c r="D300" s="148">
        <v>7707</v>
      </c>
      <c r="E300" s="148">
        <v>6584</v>
      </c>
      <c r="F300" s="148">
        <v>7351</v>
      </c>
      <c r="G300" s="148">
        <v>600</v>
      </c>
      <c r="H300" s="148">
        <v>1365</v>
      </c>
      <c r="I300" s="148">
        <v>1311</v>
      </c>
      <c r="J300" s="148">
        <v>1498</v>
      </c>
    </row>
    <row r="301" spans="1:10" x14ac:dyDescent="0.35">
      <c r="A301" s="149">
        <v>0.47291666666666665</v>
      </c>
      <c r="B301" s="148">
        <v>37</v>
      </c>
      <c r="C301" s="148">
        <v>564</v>
      </c>
      <c r="D301" s="148">
        <v>7489</v>
      </c>
      <c r="E301" s="148">
        <v>7480</v>
      </c>
      <c r="F301" s="148">
        <v>7001</v>
      </c>
      <c r="G301" s="148">
        <v>565</v>
      </c>
      <c r="H301" s="148">
        <v>1168</v>
      </c>
      <c r="I301" s="148">
        <v>1452</v>
      </c>
      <c r="J301" s="148">
        <v>1658</v>
      </c>
    </row>
    <row r="302" spans="1:10" x14ac:dyDescent="0.35">
      <c r="A302" s="149">
        <v>0.47500000000000003</v>
      </c>
      <c r="B302" s="148">
        <v>37</v>
      </c>
      <c r="C302" s="148">
        <v>436</v>
      </c>
      <c r="D302" s="148">
        <v>7994</v>
      </c>
      <c r="E302" s="148">
        <v>7420</v>
      </c>
      <c r="F302" s="148">
        <v>7594</v>
      </c>
      <c r="G302" s="148">
        <v>545</v>
      </c>
      <c r="H302" s="148">
        <v>1327</v>
      </c>
      <c r="I302" s="148">
        <v>1564</v>
      </c>
      <c r="J302" s="148">
        <v>1495</v>
      </c>
    </row>
    <row r="303" spans="1:10" x14ac:dyDescent="0.35">
      <c r="A303" s="149">
        <v>0.4770833333333333</v>
      </c>
      <c r="B303" s="148">
        <v>37</v>
      </c>
      <c r="C303" s="148">
        <v>449</v>
      </c>
      <c r="D303" s="148">
        <v>7519</v>
      </c>
      <c r="E303" s="148">
        <v>7111</v>
      </c>
      <c r="F303" s="148">
        <v>7530</v>
      </c>
      <c r="G303" s="148">
        <v>525</v>
      </c>
      <c r="H303" s="148">
        <v>1105</v>
      </c>
      <c r="I303" s="148">
        <v>1420</v>
      </c>
      <c r="J303" s="148">
        <v>1693</v>
      </c>
    </row>
    <row r="304" spans="1:10" x14ac:dyDescent="0.35">
      <c r="A304" s="149">
        <v>0.47916666666666669</v>
      </c>
      <c r="B304" s="148">
        <v>37</v>
      </c>
      <c r="C304" s="148">
        <v>549</v>
      </c>
      <c r="D304" s="148">
        <v>8477</v>
      </c>
      <c r="E304" s="148">
        <v>7427</v>
      </c>
      <c r="F304" s="148">
        <v>7330</v>
      </c>
      <c r="G304" s="148">
        <v>607</v>
      </c>
      <c r="H304" s="148">
        <v>1345</v>
      </c>
      <c r="I304" s="148">
        <v>1418</v>
      </c>
      <c r="J304" s="148">
        <v>1585</v>
      </c>
    </row>
    <row r="305" spans="1:10" x14ac:dyDescent="0.35">
      <c r="A305" s="149">
        <v>0.48125000000000001</v>
      </c>
      <c r="B305" s="148">
        <v>37</v>
      </c>
      <c r="C305" s="148">
        <v>532</v>
      </c>
      <c r="D305" s="148">
        <v>8101</v>
      </c>
      <c r="E305" s="148">
        <v>7101</v>
      </c>
      <c r="F305" s="148">
        <v>7595</v>
      </c>
      <c r="G305" s="148">
        <v>486</v>
      </c>
      <c r="H305" s="148">
        <v>1463</v>
      </c>
      <c r="I305" s="148">
        <v>1578</v>
      </c>
      <c r="J305" s="148">
        <v>1651</v>
      </c>
    </row>
    <row r="306" spans="1:10" x14ac:dyDescent="0.35">
      <c r="A306" s="149">
        <v>0.48333333333333334</v>
      </c>
      <c r="B306" s="148">
        <v>37</v>
      </c>
      <c r="C306" s="148">
        <v>517</v>
      </c>
      <c r="D306" s="148">
        <v>7691</v>
      </c>
      <c r="E306" s="148">
        <v>7274</v>
      </c>
      <c r="F306" s="148">
        <v>7497</v>
      </c>
      <c r="G306" s="148">
        <v>494</v>
      </c>
      <c r="H306" s="148">
        <v>1310</v>
      </c>
      <c r="I306" s="148">
        <v>1735</v>
      </c>
      <c r="J306" s="148">
        <v>1473</v>
      </c>
    </row>
    <row r="307" spans="1:10" x14ac:dyDescent="0.35">
      <c r="A307" s="149">
        <v>0.48541666666666666</v>
      </c>
      <c r="B307" s="148">
        <v>37</v>
      </c>
      <c r="C307" s="148">
        <v>570</v>
      </c>
      <c r="D307" s="148">
        <v>7784</v>
      </c>
      <c r="E307" s="148">
        <v>7037</v>
      </c>
      <c r="F307" s="148">
        <v>7585</v>
      </c>
      <c r="G307" s="148">
        <v>656</v>
      </c>
      <c r="H307" s="148">
        <v>1293</v>
      </c>
      <c r="I307" s="148">
        <v>1620</v>
      </c>
      <c r="J307" s="148">
        <v>1550</v>
      </c>
    </row>
    <row r="308" spans="1:10" x14ac:dyDescent="0.35">
      <c r="A308" s="149">
        <v>0.48749999999999999</v>
      </c>
      <c r="B308" s="148">
        <v>37</v>
      </c>
      <c r="C308" s="148">
        <v>434</v>
      </c>
      <c r="D308" s="148">
        <v>7690</v>
      </c>
      <c r="E308" s="148">
        <v>7396</v>
      </c>
      <c r="F308" s="148">
        <v>7513</v>
      </c>
      <c r="G308" s="148">
        <v>534</v>
      </c>
      <c r="H308" s="148">
        <v>1341</v>
      </c>
      <c r="I308" s="148">
        <v>1636</v>
      </c>
      <c r="J308" s="148">
        <v>1565</v>
      </c>
    </row>
    <row r="309" spans="1:10" x14ac:dyDescent="0.35">
      <c r="A309" s="149">
        <v>0.48958333333333331</v>
      </c>
      <c r="B309" s="148">
        <v>37</v>
      </c>
      <c r="C309" s="148">
        <v>506</v>
      </c>
      <c r="D309" s="148">
        <v>7924</v>
      </c>
      <c r="E309" s="148">
        <v>7337</v>
      </c>
      <c r="F309" s="148">
        <v>7681</v>
      </c>
      <c r="G309" s="148">
        <v>595</v>
      </c>
      <c r="H309" s="148">
        <v>1393</v>
      </c>
      <c r="I309" s="148">
        <v>1706</v>
      </c>
      <c r="J309" s="148">
        <v>1822</v>
      </c>
    </row>
    <row r="310" spans="1:10" x14ac:dyDescent="0.35">
      <c r="A310" s="149">
        <v>0.4916666666666667</v>
      </c>
      <c r="B310" s="148">
        <v>37</v>
      </c>
      <c r="C310" s="148">
        <v>542</v>
      </c>
      <c r="D310" s="148">
        <v>7694</v>
      </c>
      <c r="E310" s="148">
        <v>7313</v>
      </c>
      <c r="F310" s="148">
        <v>7635</v>
      </c>
      <c r="G310" s="148">
        <v>616</v>
      </c>
      <c r="H310" s="148">
        <v>1337</v>
      </c>
      <c r="I310" s="148">
        <v>1576</v>
      </c>
      <c r="J310" s="148">
        <v>1475</v>
      </c>
    </row>
    <row r="311" spans="1:10" x14ac:dyDescent="0.35">
      <c r="A311" s="149">
        <v>0.49374999999999997</v>
      </c>
      <c r="B311" s="148">
        <v>37</v>
      </c>
      <c r="C311" s="148">
        <v>405</v>
      </c>
      <c r="D311" s="148">
        <v>7930</v>
      </c>
      <c r="E311" s="148">
        <v>7108</v>
      </c>
      <c r="F311" s="148">
        <v>7973</v>
      </c>
      <c r="G311" s="148">
        <v>511</v>
      </c>
      <c r="H311" s="148">
        <v>1470</v>
      </c>
      <c r="I311" s="148">
        <v>1442</v>
      </c>
      <c r="J311" s="148">
        <v>1408</v>
      </c>
    </row>
    <row r="312" spans="1:10" x14ac:dyDescent="0.35">
      <c r="A312" s="149">
        <v>0.49583333333333335</v>
      </c>
      <c r="B312" s="148">
        <v>37</v>
      </c>
      <c r="C312" s="148">
        <v>422</v>
      </c>
      <c r="D312" s="148">
        <v>7932</v>
      </c>
      <c r="E312" s="148">
        <v>6944</v>
      </c>
      <c r="F312" s="148">
        <v>7254</v>
      </c>
      <c r="G312" s="148">
        <v>569</v>
      </c>
      <c r="H312" s="148">
        <v>1251</v>
      </c>
      <c r="I312" s="148">
        <v>1703</v>
      </c>
      <c r="J312" s="148">
        <v>1732</v>
      </c>
    </row>
    <row r="313" spans="1:10" x14ac:dyDescent="0.35">
      <c r="A313" s="149">
        <v>0.49791666666666662</v>
      </c>
      <c r="B313" s="148">
        <v>37</v>
      </c>
      <c r="C313" s="148">
        <v>463</v>
      </c>
      <c r="D313" s="148">
        <v>7602</v>
      </c>
      <c r="E313" s="148">
        <v>7276</v>
      </c>
      <c r="F313" s="148">
        <v>7444</v>
      </c>
      <c r="G313" s="148">
        <v>604</v>
      </c>
      <c r="H313" s="148">
        <v>1323</v>
      </c>
      <c r="I313" s="148">
        <v>1651</v>
      </c>
      <c r="J313" s="148">
        <v>1652</v>
      </c>
    </row>
    <row r="314" spans="1:10" x14ac:dyDescent="0.35">
      <c r="A314" s="149">
        <v>0.5</v>
      </c>
      <c r="B314" s="148">
        <v>37</v>
      </c>
      <c r="C314" s="148">
        <v>503</v>
      </c>
      <c r="D314" s="148">
        <v>7621</v>
      </c>
      <c r="E314" s="148">
        <v>7329</v>
      </c>
      <c r="F314" s="148">
        <v>7669</v>
      </c>
      <c r="G314" s="148">
        <v>672</v>
      </c>
      <c r="H314" s="148">
        <v>1443</v>
      </c>
      <c r="I314" s="148">
        <v>1435</v>
      </c>
      <c r="J314" s="148">
        <v>1747</v>
      </c>
    </row>
    <row r="316" spans="1:10" x14ac:dyDescent="0.35">
      <c r="A316" s="148" t="s">
        <v>133</v>
      </c>
    </row>
    <row r="318" spans="1:10" x14ac:dyDescent="0.35">
      <c r="A318" s="148" t="s">
        <v>128</v>
      </c>
      <c r="B318" s="148" t="s">
        <v>132</v>
      </c>
      <c r="C318" s="148" t="s">
        <v>80</v>
      </c>
      <c r="D318" s="148" t="s">
        <v>81</v>
      </c>
      <c r="E318" s="148" t="s">
        <v>82</v>
      </c>
      <c r="F318" s="148" t="s">
        <v>83</v>
      </c>
      <c r="G318" s="148" t="s">
        <v>126</v>
      </c>
      <c r="H318" s="148" t="s">
        <v>125</v>
      </c>
      <c r="I318" s="148" t="s">
        <v>124</v>
      </c>
      <c r="J318" s="148" t="s">
        <v>123</v>
      </c>
    </row>
    <row r="319" spans="1:10" x14ac:dyDescent="0.35">
      <c r="A319" s="149">
        <v>6.9444444444444444E-5</v>
      </c>
      <c r="B319" s="148">
        <v>37</v>
      </c>
      <c r="C319" s="148">
        <v>66</v>
      </c>
      <c r="D319" s="148">
        <v>9643</v>
      </c>
      <c r="E319" s="148">
        <v>7875</v>
      </c>
      <c r="F319" s="148">
        <v>7848</v>
      </c>
      <c r="G319" s="148">
        <v>236</v>
      </c>
      <c r="H319" s="148">
        <v>2003</v>
      </c>
      <c r="I319" s="148">
        <v>2161</v>
      </c>
      <c r="J319" s="148">
        <v>2420</v>
      </c>
    </row>
    <row r="320" spans="1:10" x14ac:dyDescent="0.35">
      <c r="A320" s="149">
        <v>2.1527777777777778E-3</v>
      </c>
      <c r="B320" s="148">
        <v>37</v>
      </c>
      <c r="C320" s="148">
        <v>111</v>
      </c>
      <c r="D320" s="148">
        <v>7044</v>
      </c>
      <c r="E320" s="148">
        <v>5787</v>
      </c>
      <c r="F320" s="148">
        <v>6154</v>
      </c>
      <c r="G320" s="148">
        <v>390</v>
      </c>
      <c r="H320" s="148">
        <v>1720</v>
      </c>
      <c r="I320" s="148">
        <v>1915</v>
      </c>
      <c r="J320" s="148">
        <v>1921</v>
      </c>
    </row>
    <row r="321" spans="1:10" x14ac:dyDescent="0.35">
      <c r="A321" s="149">
        <v>4.2361111111111106E-3</v>
      </c>
      <c r="B321" s="148">
        <v>37</v>
      </c>
      <c r="C321" s="148">
        <v>227</v>
      </c>
      <c r="D321" s="148">
        <v>5900</v>
      </c>
      <c r="E321" s="148">
        <v>5103</v>
      </c>
      <c r="F321" s="148">
        <v>4617</v>
      </c>
      <c r="G321" s="148">
        <v>260</v>
      </c>
      <c r="H321" s="148">
        <v>1319</v>
      </c>
      <c r="I321" s="148">
        <v>1451</v>
      </c>
      <c r="J321" s="148">
        <v>1391</v>
      </c>
    </row>
    <row r="322" spans="1:10" x14ac:dyDescent="0.35">
      <c r="A322" s="149">
        <v>6.3194444444444444E-3</v>
      </c>
      <c r="B322" s="148">
        <v>37</v>
      </c>
      <c r="C322" s="148">
        <v>191</v>
      </c>
      <c r="D322" s="148">
        <v>5089</v>
      </c>
      <c r="E322" s="148">
        <v>4724</v>
      </c>
      <c r="F322" s="148">
        <v>4778</v>
      </c>
      <c r="G322" s="148">
        <v>359</v>
      </c>
      <c r="H322" s="148">
        <v>1278</v>
      </c>
      <c r="I322" s="148">
        <v>1296</v>
      </c>
      <c r="J322" s="148">
        <v>1090</v>
      </c>
    </row>
    <row r="323" spans="1:10" x14ac:dyDescent="0.35">
      <c r="A323" s="149">
        <v>8.4027777777777781E-3</v>
      </c>
      <c r="B323" s="148">
        <v>37</v>
      </c>
      <c r="C323" s="148">
        <v>146</v>
      </c>
      <c r="D323" s="148">
        <v>4269</v>
      </c>
      <c r="E323" s="148">
        <v>3925</v>
      </c>
      <c r="F323" s="148">
        <v>3934</v>
      </c>
      <c r="G323" s="148">
        <v>239</v>
      </c>
      <c r="H323" s="148">
        <v>1192</v>
      </c>
      <c r="I323" s="148">
        <v>1089</v>
      </c>
      <c r="J323" s="148">
        <v>1084</v>
      </c>
    </row>
    <row r="324" spans="1:10" x14ac:dyDescent="0.35">
      <c r="A324" s="149">
        <v>1.0486111111111111E-2</v>
      </c>
      <c r="B324" s="148">
        <v>37</v>
      </c>
      <c r="C324" s="148">
        <v>139</v>
      </c>
      <c r="D324" s="148">
        <v>4312</v>
      </c>
      <c r="E324" s="148">
        <v>3626</v>
      </c>
      <c r="F324" s="148">
        <v>3760</v>
      </c>
      <c r="G324" s="148">
        <v>214</v>
      </c>
      <c r="H324" s="148">
        <v>991</v>
      </c>
      <c r="I324" s="148">
        <v>1113</v>
      </c>
      <c r="J324" s="148">
        <v>959</v>
      </c>
    </row>
    <row r="325" spans="1:10" x14ac:dyDescent="0.35">
      <c r="A325" s="149">
        <v>1.2569444444444446E-2</v>
      </c>
      <c r="B325" s="148">
        <v>37</v>
      </c>
      <c r="C325" s="148">
        <v>115</v>
      </c>
      <c r="D325" s="148">
        <v>4002</v>
      </c>
      <c r="E325" s="148">
        <v>3598</v>
      </c>
      <c r="F325" s="148">
        <v>3381</v>
      </c>
      <c r="G325" s="148">
        <v>302</v>
      </c>
      <c r="H325" s="148">
        <v>839</v>
      </c>
      <c r="I325" s="148">
        <v>1088</v>
      </c>
      <c r="J325" s="148">
        <v>843</v>
      </c>
    </row>
    <row r="326" spans="1:10" x14ac:dyDescent="0.35">
      <c r="A326" s="149">
        <v>1.4652777777777778E-2</v>
      </c>
      <c r="B326" s="148">
        <v>37</v>
      </c>
      <c r="C326" s="148">
        <v>233</v>
      </c>
      <c r="D326" s="148">
        <v>3230</v>
      </c>
      <c r="E326" s="148">
        <v>3149</v>
      </c>
      <c r="F326" s="148">
        <v>3023</v>
      </c>
      <c r="G326" s="148">
        <v>290</v>
      </c>
      <c r="H326" s="148">
        <v>851</v>
      </c>
      <c r="I326" s="148">
        <v>634</v>
      </c>
      <c r="J326" s="148">
        <v>744</v>
      </c>
    </row>
    <row r="327" spans="1:10" x14ac:dyDescent="0.35">
      <c r="A327" s="149">
        <v>1.6736111111111111E-2</v>
      </c>
      <c r="B327" s="148">
        <v>37</v>
      </c>
      <c r="C327" s="148">
        <v>163</v>
      </c>
      <c r="D327" s="148">
        <v>3561</v>
      </c>
      <c r="E327" s="148">
        <v>3043</v>
      </c>
      <c r="F327" s="148">
        <v>3114</v>
      </c>
      <c r="G327" s="148">
        <v>474</v>
      </c>
      <c r="H327" s="148">
        <v>832</v>
      </c>
      <c r="I327" s="148">
        <v>757</v>
      </c>
      <c r="J327" s="148">
        <v>642</v>
      </c>
    </row>
    <row r="328" spans="1:10" x14ac:dyDescent="0.35">
      <c r="A328" s="149">
        <v>1.8819444444444448E-2</v>
      </c>
      <c r="B328" s="148">
        <v>37</v>
      </c>
      <c r="C328" s="148">
        <v>131</v>
      </c>
      <c r="D328" s="148">
        <v>3350</v>
      </c>
      <c r="E328" s="148">
        <v>3122</v>
      </c>
      <c r="F328" s="148">
        <v>3379</v>
      </c>
      <c r="G328" s="148">
        <v>301</v>
      </c>
      <c r="H328" s="148">
        <v>681</v>
      </c>
      <c r="I328" s="148">
        <v>699</v>
      </c>
      <c r="J328" s="148">
        <v>885</v>
      </c>
    </row>
    <row r="329" spans="1:10" x14ac:dyDescent="0.35">
      <c r="A329" s="149">
        <v>2.0902777777777781E-2</v>
      </c>
      <c r="B329" s="148">
        <v>37</v>
      </c>
      <c r="C329" s="148">
        <v>190</v>
      </c>
      <c r="D329" s="148">
        <v>3660</v>
      </c>
      <c r="E329" s="148">
        <v>2902</v>
      </c>
      <c r="F329" s="148">
        <v>3568</v>
      </c>
      <c r="G329" s="148">
        <v>319</v>
      </c>
      <c r="H329" s="148">
        <v>576</v>
      </c>
      <c r="I329" s="148">
        <v>689</v>
      </c>
      <c r="J329" s="148">
        <v>957</v>
      </c>
    </row>
    <row r="330" spans="1:10" x14ac:dyDescent="0.35">
      <c r="A330" s="149">
        <v>2.298611111111111E-2</v>
      </c>
      <c r="B330" s="148">
        <v>37</v>
      </c>
      <c r="C330" s="148">
        <v>172</v>
      </c>
      <c r="D330" s="148">
        <v>3420</v>
      </c>
      <c r="E330" s="148">
        <v>3124</v>
      </c>
      <c r="F330" s="148">
        <v>2915</v>
      </c>
      <c r="G330" s="148">
        <v>128</v>
      </c>
      <c r="H330" s="148">
        <v>709</v>
      </c>
      <c r="I330" s="148">
        <v>870</v>
      </c>
      <c r="J330" s="148">
        <v>692</v>
      </c>
    </row>
    <row r="331" spans="1:10" x14ac:dyDescent="0.35">
      <c r="A331" s="149">
        <v>2.5069444444444446E-2</v>
      </c>
      <c r="B331" s="148">
        <v>37</v>
      </c>
      <c r="C331" s="148">
        <v>140</v>
      </c>
      <c r="D331" s="148">
        <v>3373</v>
      </c>
      <c r="E331" s="148">
        <v>3080</v>
      </c>
      <c r="F331" s="148">
        <v>3085</v>
      </c>
      <c r="G331" s="148">
        <v>425</v>
      </c>
      <c r="H331" s="148">
        <v>519</v>
      </c>
      <c r="I331" s="148">
        <v>720</v>
      </c>
      <c r="J331" s="148">
        <v>711</v>
      </c>
    </row>
    <row r="332" spans="1:10" x14ac:dyDescent="0.35">
      <c r="A332" s="149">
        <v>2.7152777777777779E-2</v>
      </c>
      <c r="B332" s="148">
        <v>37</v>
      </c>
      <c r="C332" s="148">
        <v>154</v>
      </c>
      <c r="D332" s="148">
        <v>3139</v>
      </c>
      <c r="E332" s="148">
        <v>2650</v>
      </c>
      <c r="F332" s="148">
        <v>2800</v>
      </c>
      <c r="G332" s="148">
        <v>254</v>
      </c>
      <c r="H332" s="148">
        <v>619</v>
      </c>
      <c r="I332" s="148">
        <v>671</v>
      </c>
      <c r="J332" s="148">
        <v>858</v>
      </c>
    </row>
    <row r="333" spans="1:10" x14ac:dyDescent="0.35">
      <c r="A333" s="149">
        <v>2.9236111111111112E-2</v>
      </c>
      <c r="B333" s="148">
        <v>37</v>
      </c>
      <c r="C333" s="148">
        <v>146</v>
      </c>
      <c r="D333" s="148">
        <v>3049</v>
      </c>
      <c r="E333" s="148">
        <v>2641</v>
      </c>
      <c r="F333" s="148">
        <v>2659</v>
      </c>
      <c r="G333" s="148">
        <v>222</v>
      </c>
      <c r="H333" s="148">
        <v>670</v>
      </c>
      <c r="I333" s="148">
        <v>673</v>
      </c>
      <c r="J333" s="148">
        <v>625</v>
      </c>
    </row>
    <row r="334" spans="1:10" x14ac:dyDescent="0.35">
      <c r="A334" s="149">
        <v>3.1319444444444448E-2</v>
      </c>
      <c r="B334" s="148">
        <v>37</v>
      </c>
      <c r="C334" s="148">
        <v>173</v>
      </c>
      <c r="D334" s="148">
        <v>2920</v>
      </c>
      <c r="E334" s="148">
        <v>2927</v>
      </c>
      <c r="F334" s="148">
        <v>2679</v>
      </c>
      <c r="G334" s="148">
        <v>174</v>
      </c>
      <c r="H334" s="148">
        <v>766</v>
      </c>
      <c r="I334" s="148">
        <v>655</v>
      </c>
      <c r="J334" s="148">
        <v>582</v>
      </c>
    </row>
    <row r="335" spans="1:10" x14ac:dyDescent="0.35">
      <c r="A335" s="149">
        <v>3.3402777777777774E-2</v>
      </c>
      <c r="B335" s="148">
        <v>37</v>
      </c>
      <c r="C335" s="148">
        <v>75</v>
      </c>
      <c r="D335" s="148">
        <v>3032</v>
      </c>
      <c r="E335" s="148">
        <v>2812</v>
      </c>
      <c r="F335" s="148">
        <v>2407</v>
      </c>
      <c r="G335" s="148">
        <v>181</v>
      </c>
      <c r="H335" s="148">
        <v>550</v>
      </c>
      <c r="I335" s="148">
        <v>771</v>
      </c>
      <c r="J335" s="148">
        <v>653</v>
      </c>
    </row>
    <row r="336" spans="1:10" x14ac:dyDescent="0.35">
      <c r="A336" s="149">
        <v>3.5486111111111114E-2</v>
      </c>
      <c r="B336" s="148">
        <v>37</v>
      </c>
      <c r="C336" s="148">
        <v>129</v>
      </c>
      <c r="D336" s="148">
        <v>2690</v>
      </c>
      <c r="E336" s="148">
        <v>2245</v>
      </c>
      <c r="F336" s="148">
        <v>3086</v>
      </c>
      <c r="G336" s="148">
        <v>198</v>
      </c>
      <c r="H336" s="148">
        <v>478</v>
      </c>
      <c r="I336" s="148">
        <v>713</v>
      </c>
      <c r="J336" s="148">
        <v>612</v>
      </c>
    </row>
    <row r="337" spans="1:10" x14ac:dyDescent="0.35">
      <c r="A337" s="149">
        <v>3.7569444444444447E-2</v>
      </c>
      <c r="B337" s="148">
        <v>37</v>
      </c>
      <c r="C337" s="148">
        <v>37</v>
      </c>
      <c r="D337" s="148">
        <v>3392</v>
      </c>
      <c r="E337" s="148">
        <v>3108</v>
      </c>
      <c r="F337" s="148">
        <v>2702</v>
      </c>
      <c r="G337" s="148">
        <v>319</v>
      </c>
      <c r="H337" s="148">
        <v>609</v>
      </c>
      <c r="I337" s="148">
        <v>701</v>
      </c>
      <c r="J337" s="148">
        <v>743</v>
      </c>
    </row>
    <row r="338" spans="1:10" x14ac:dyDescent="0.35">
      <c r="A338" s="149">
        <v>3.965277777777778E-2</v>
      </c>
      <c r="B338" s="148">
        <v>37</v>
      </c>
      <c r="C338" s="148">
        <v>88</v>
      </c>
      <c r="D338" s="148">
        <v>2952</v>
      </c>
      <c r="E338" s="148">
        <v>3005</v>
      </c>
      <c r="F338" s="148">
        <v>2867</v>
      </c>
      <c r="G338" s="148">
        <v>208</v>
      </c>
      <c r="H338" s="148">
        <v>638</v>
      </c>
      <c r="I338" s="148">
        <v>604</v>
      </c>
      <c r="J338" s="148">
        <v>876</v>
      </c>
    </row>
    <row r="339" spans="1:10" x14ac:dyDescent="0.35">
      <c r="A339" s="149">
        <v>4.1736111111111113E-2</v>
      </c>
      <c r="B339" s="148">
        <v>37</v>
      </c>
      <c r="C339" s="148">
        <v>68</v>
      </c>
      <c r="D339" s="148">
        <v>3384</v>
      </c>
      <c r="E339" s="148">
        <v>2895</v>
      </c>
      <c r="F339" s="148">
        <v>2979</v>
      </c>
      <c r="G339" s="148">
        <v>219</v>
      </c>
      <c r="H339" s="148">
        <v>676</v>
      </c>
      <c r="I339" s="148">
        <v>572</v>
      </c>
      <c r="J339" s="148">
        <v>589</v>
      </c>
    </row>
    <row r="340" spans="1:10" x14ac:dyDescent="0.35">
      <c r="A340" s="149">
        <v>4.3819444444444446E-2</v>
      </c>
      <c r="B340" s="148">
        <v>37</v>
      </c>
      <c r="C340" s="148">
        <v>102</v>
      </c>
      <c r="D340" s="148">
        <v>3128</v>
      </c>
      <c r="E340" s="148">
        <v>1942</v>
      </c>
      <c r="F340" s="148">
        <v>2766</v>
      </c>
      <c r="G340" s="148">
        <v>250</v>
      </c>
      <c r="H340" s="148">
        <v>585</v>
      </c>
      <c r="I340" s="148">
        <v>649</v>
      </c>
      <c r="J340" s="148">
        <v>850</v>
      </c>
    </row>
    <row r="341" spans="1:10" x14ac:dyDescent="0.35">
      <c r="A341" s="149">
        <v>4.5902777777777772E-2</v>
      </c>
      <c r="B341" s="148">
        <v>37</v>
      </c>
      <c r="C341" s="148">
        <v>37</v>
      </c>
      <c r="D341" s="148">
        <v>2877</v>
      </c>
      <c r="E341" s="148">
        <v>2814</v>
      </c>
      <c r="F341" s="148">
        <v>2924</v>
      </c>
      <c r="G341" s="148">
        <v>214</v>
      </c>
      <c r="H341" s="148">
        <v>547</v>
      </c>
      <c r="I341" s="148">
        <v>720</v>
      </c>
      <c r="J341" s="148">
        <v>815</v>
      </c>
    </row>
    <row r="342" spans="1:10" x14ac:dyDescent="0.35">
      <c r="A342" s="149">
        <v>4.7986111111111111E-2</v>
      </c>
      <c r="B342" s="148">
        <v>36.9</v>
      </c>
      <c r="C342" s="148">
        <v>106</v>
      </c>
      <c r="D342" s="148">
        <v>2845</v>
      </c>
      <c r="E342" s="148">
        <v>3232</v>
      </c>
      <c r="F342" s="148">
        <v>3209</v>
      </c>
      <c r="G342" s="148">
        <v>212</v>
      </c>
      <c r="H342" s="148">
        <v>515</v>
      </c>
      <c r="I342" s="148">
        <v>719</v>
      </c>
      <c r="J342" s="148">
        <v>824</v>
      </c>
    </row>
    <row r="343" spans="1:10" x14ac:dyDescent="0.35">
      <c r="A343" s="149">
        <v>5.0069444444444444E-2</v>
      </c>
      <c r="B343" s="148">
        <v>37</v>
      </c>
      <c r="C343" s="148">
        <v>108</v>
      </c>
      <c r="D343" s="148">
        <v>2753</v>
      </c>
      <c r="E343" s="148">
        <v>2943</v>
      </c>
      <c r="F343" s="148">
        <v>2730</v>
      </c>
      <c r="G343" s="148">
        <v>309</v>
      </c>
      <c r="H343" s="148">
        <v>491</v>
      </c>
      <c r="I343" s="148">
        <v>683</v>
      </c>
      <c r="J343" s="148">
        <v>911</v>
      </c>
    </row>
    <row r="344" spans="1:10" x14ac:dyDescent="0.35">
      <c r="A344" s="149">
        <v>5.2152777777777777E-2</v>
      </c>
      <c r="B344" s="148">
        <v>37</v>
      </c>
      <c r="C344" s="148">
        <v>137</v>
      </c>
      <c r="D344" s="148">
        <v>3496</v>
      </c>
      <c r="E344" s="148">
        <v>2899</v>
      </c>
      <c r="F344" s="148">
        <v>2679</v>
      </c>
      <c r="G344" s="148">
        <v>194</v>
      </c>
      <c r="H344" s="148">
        <v>694</v>
      </c>
      <c r="I344" s="148">
        <v>562</v>
      </c>
      <c r="J344" s="148">
        <v>711</v>
      </c>
    </row>
    <row r="345" spans="1:10" x14ac:dyDescent="0.35">
      <c r="A345" s="149">
        <v>5.4236111111111117E-2</v>
      </c>
      <c r="B345" s="148">
        <v>37</v>
      </c>
      <c r="C345" s="148">
        <v>74</v>
      </c>
      <c r="D345" s="148">
        <v>3467</v>
      </c>
      <c r="E345" s="148">
        <v>2788</v>
      </c>
      <c r="F345" s="148">
        <v>2726</v>
      </c>
      <c r="G345" s="148">
        <v>259</v>
      </c>
      <c r="H345" s="148">
        <v>704</v>
      </c>
      <c r="I345" s="148">
        <v>622</v>
      </c>
      <c r="J345" s="148">
        <v>609</v>
      </c>
    </row>
    <row r="346" spans="1:10" x14ac:dyDescent="0.35">
      <c r="A346" s="149">
        <v>5.6319444444444443E-2</v>
      </c>
      <c r="B346" s="148">
        <v>37</v>
      </c>
      <c r="C346" s="148">
        <v>153</v>
      </c>
      <c r="D346" s="148">
        <v>3167</v>
      </c>
      <c r="E346" s="148">
        <v>2345</v>
      </c>
      <c r="F346" s="148">
        <v>2449</v>
      </c>
      <c r="G346" s="148">
        <v>331</v>
      </c>
      <c r="H346" s="148">
        <v>878</v>
      </c>
      <c r="I346" s="148">
        <v>795</v>
      </c>
      <c r="J346" s="148">
        <v>559</v>
      </c>
    </row>
    <row r="347" spans="1:10" x14ac:dyDescent="0.35">
      <c r="A347" s="149">
        <v>5.8402777777777776E-2</v>
      </c>
      <c r="B347" s="148">
        <v>37</v>
      </c>
      <c r="C347" s="148">
        <v>109</v>
      </c>
      <c r="D347" s="148">
        <v>2598</v>
      </c>
      <c r="E347" s="148">
        <v>2815</v>
      </c>
      <c r="F347" s="148">
        <v>3130</v>
      </c>
      <c r="G347" s="148">
        <v>338</v>
      </c>
      <c r="H347" s="148">
        <v>620</v>
      </c>
      <c r="I347" s="148">
        <v>530</v>
      </c>
      <c r="J347" s="148">
        <v>469</v>
      </c>
    </row>
    <row r="348" spans="1:10" x14ac:dyDescent="0.35">
      <c r="A348" s="149">
        <v>6.0486111111111109E-2</v>
      </c>
      <c r="B348" s="148">
        <v>37</v>
      </c>
      <c r="C348" s="148">
        <v>98</v>
      </c>
      <c r="D348" s="148">
        <v>3316</v>
      </c>
      <c r="E348" s="148">
        <v>2495</v>
      </c>
      <c r="F348" s="148">
        <v>2847</v>
      </c>
      <c r="G348" s="148">
        <v>198</v>
      </c>
      <c r="H348" s="148">
        <v>591</v>
      </c>
      <c r="I348" s="148">
        <v>550</v>
      </c>
      <c r="J348" s="148">
        <v>588</v>
      </c>
    </row>
    <row r="349" spans="1:10" x14ac:dyDescent="0.35">
      <c r="A349" s="149">
        <v>6.2569444444444441E-2</v>
      </c>
      <c r="B349" s="148">
        <v>37</v>
      </c>
      <c r="C349" s="148">
        <v>285</v>
      </c>
      <c r="D349" s="148">
        <v>3348</v>
      </c>
      <c r="E349" s="148">
        <v>2537</v>
      </c>
      <c r="F349" s="148">
        <v>2896</v>
      </c>
      <c r="G349" s="148">
        <v>163</v>
      </c>
      <c r="H349" s="148">
        <v>704</v>
      </c>
      <c r="I349" s="148">
        <v>480</v>
      </c>
      <c r="J349" s="148">
        <v>849</v>
      </c>
    </row>
    <row r="350" spans="1:10" x14ac:dyDescent="0.35">
      <c r="A350" s="149">
        <v>6.4652777777777781E-2</v>
      </c>
      <c r="B350" s="148">
        <v>37</v>
      </c>
      <c r="C350" s="148">
        <v>131</v>
      </c>
      <c r="D350" s="148">
        <v>2670</v>
      </c>
      <c r="E350" s="148">
        <v>2820</v>
      </c>
      <c r="F350" s="148">
        <v>2857</v>
      </c>
      <c r="G350" s="148">
        <v>378</v>
      </c>
      <c r="H350" s="148">
        <v>579</v>
      </c>
      <c r="I350" s="148">
        <v>808</v>
      </c>
      <c r="J350" s="148">
        <v>515</v>
      </c>
    </row>
    <row r="351" spans="1:10" x14ac:dyDescent="0.35">
      <c r="A351" s="149">
        <v>6.6736111111111107E-2</v>
      </c>
      <c r="B351" s="148">
        <v>37</v>
      </c>
      <c r="C351" s="148">
        <v>130</v>
      </c>
      <c r="D351" s="148">
        <v>3278</v>
      </c>
      <c r="E351" s="148">
        <v>2955</v>
      </c>
      <c r="F351" s="148">
        <v>2874</v>
      </c>
      <c r="G351" s="148">
        <v>256</v>
      </c>
      <c r="H351" s="148">
        <v>598</v>
      </c>
      <c r="I351" s="148">
        <v>668</v>
      </c>
      <c r="J351" s="148">
        <v>696</v>
      </c>
    </row>
    <row r="352" spans="1:10" x14ac:dyDescent="0.35">
      <c r="A352" s="149">
        <v>6.8819444444444447E-2</v>
      </c>
      <c r="B352" s="148">
        <v>37</v>
      </c>
      <c r="C352" s="148">
        <v>175</v>
      </c>
      <c r="D352" s="148">
        <v>3570</v>
      </c>
      <c r="E352" s="148">
        <v>2371</v>
      </c>
      <c r="F352" s="148">
        <v>2909</v>
      </c>
      <c r="G352" s="148">
        <v>408</v>
      </c>
      <c r="H352" s="148">
        <v>548</v>
      </c>
      <c r="I352" s="148">
        <v>667</v>
      </c>
      <c r="J352" s="148">
        <v>734</v>
      </c>
    </row>
    <row r="353" spans="1:10" x14ac:dyDescent="0.35">
      <c r="A353" s="149">
        <v>7.0902777777777773E-2</v>
      </c>
      <c r="B353" s="148">
        <v>37</v>
      </c>
      <c r="C353" s="148">
        <v>123</v>
      </c>
      <c r="D353" s="148">
        <v>3106</v>
      </c>
      <c r="E353" s="148">
        <v>2295</v>
      </c>
      <c r="F353" s="148">
        <v>3078</v>
      </c>
      <c r="G353" s="148">
        <v>211</v>
      </c>
      <c r="H353" s="148">
        <v>504</v>
      </c>
      <c r="I353" s="148">
        <v>622</v>
      </c>
      <c r="J353" s="148">
        <v>532</v>
      </c>
    </row>
    <row r="354" spans="1:10" x14ac:dyDescent="0.35">
      <c r="A354" s="149">
        <v>7.2986111111111113E-2</v>
      </c>
      <c r="B354" s="148">
        <v>37</v>
      </c>
      <c r="C354" s="148">
        <v>16</v>
      </c>
      <c r="D354" s="148">
        <v>3086</v>
      </c>
      <c r="E354" s="148">
        <v>3148</v>
      </c>
      <c r="F354" s="148">
        <v>3579</v>
      </c>
      <c r="G354" s="148">
        <v>327</v>
      </c>
      <c r="H354" s="148">
        <v>554</v>
      </c>
      <c r="I354" s="148">
        <v>433</v>
      </c>
      <c r="J354" s="148">
        <v>658</v>
      </c>
    </row>
    <row r="355" spans="1:10" x14ac:dyDescent="0.35">
      <c r="A355" s="149">
        <v>7.5069444444444453E-2</v>
      </c>
      <c r="B355" s="148">
        <v>37</v>
      </c>
      <c r="C355" s="148">
        <v>37</v>
      </c>
      <c r="D355" s="148">
        <v>3339</v>
      </c>
      <c r="E355" s="148">
        <v>2896</v>
      </c>
      <c r="F355" s="148">
        <v>3025</v>
      </c>
      <c r="G355" s="148">
        <v>350</v>
      </c>
      <c r="H355" s="148">
        <v>590</v>
      </c>
      <c r="I355" s="148">
        <v>894</v>
      </c>
      <c r="J355" s="148">
        <v>658</v>
      </c>
    </row>
    <row r="356" spans="1:10" x14ac:dyDescent="0.35">
      <c r="A356" s="149">
        <v>7.7152777777777778E-2</v>
      </c>
      <c r="B356" s="148">
        <v>37</v>
      </c>
      <c r="C356" s="148">
        <v>104</v>
      </c>
      <c r="D356" s="148">
        <v>3140</v>
      </c>
      <c r="E356" s="148">
        <v>3275</v>
      </c>
      <c r="F356" s="148">
        <v>2962</v>
      </c>
      <c r="G356" s="148">
        <v>277</v>
      </c>
      <c r="H356" s="148">
        <v>645</v>
      </c>
      <c r="I356" s="148">
        <v>722</v>
      </c>
      <c r="J356" s="148">
        <v>713</v>
      </c>
    </row>
    <row r="357" spans="1:10" x14ac:dyDescent="0.35">
      <c r="A357" s="149">
        <v>7.9236111111111118E-2</v>
      </c>
      <c r="B357" s="148">
        <v>37</v>
      </c>
      <c r="C357" s="148">
        <v>233</v>
      </c>
      <c r="D357" s="148">
        <v>3019</v>
      </c>
      <c r="E357" s="148">
        <v>2570</v>
      </c>
      <c r="F357" s="148">
        <v>2786</v>
      </c>
      <c r="G357" s="148">
        <v>436</v>
      </c>
      <c r="H357" s="148">
        <v>681</v>
      </c>
      <c r="I357" s="148">
        <v>652</v>
      </c>
      <c r="J357" s="148">
        <v>808</v>
      </c>
    </row>
    <row r="358" spans="1:10" x14ac:dyDescent="0.35">
      <c r="A358" s="149">
        <v>8.1319444444444444E-2</v>
      </c>
      <c r="B358" s="148">
        <v>37</v>
      </c>
      <c r="C358" s="148">
        <v>96</v>
      </c>
      <c r="D358" s="148">
        <v>3321</v>
      </c>
      <c r="E358" s="148">
        <v>2586</v>
      </c>
      <c r="F358" s="148">
        <v>3045</v>
      </c>
      <c r="G358" s="148">
        <v>216</v>
      </c>
      <c r="H358" s="148">
        <v>834</v>
      </c>
      <c r="I358" s="148">
        <v>487</v>
      </c>
      <c r="J358" s="148">
        <v>591</v>
      </c>
    </row>
    <row r="359" spans="1:10" x14ac:dyDescent="0.35">
      <c r="A359" s="149">
        <v>8.340277777777777E-2</v>
      </c>
      <c r="B359" s="148">
        <v>37</v>
      </c>
      <c r="C359" s="148">
        <v>210</v>
      </c>
      <c r="D359" s="148">
        <v>2974</v>
      </c>
      <c r="E359" s="148">
        <v>3132</v>
      </c>
      <c r="F359" s="148">
        <v>3349</v>
      </c>
      <c r="G359" s="148">
        <v>304</v>
      </c>
      <c r="H359" s="148">
        <v>555</v>
      </c>
      <c r="I359" s="148">
        <v>600</v>
      </c>
      <c r="J359" s="148">
        <v>605</v>
      </c>
    </row>
    <row r="360" spans="1:10" x14ac:dyDescent="0.35">
      <c r="A360" s="149">
        <v>8.548611111111111E-2</v>
      </c>
      <c r="B360" s="148">
        <v>37</v>
      </c>
      <c r="C360" s="148">
        <v>125</v>
      </c>
      <c r="D360" s="148">
        <v>2911</v>
      </c>
      <c r="E360" s="148">
        <v>2814</v>
      </c>
      <c r="F360" s="148">
        <v>2589</v>
      </c>
      <c r="G360" s="148">
        <v>316</v>
      </c>
      <c r="H360" s="148">
        <v>682</v>
      </c>
      <c r="I360" s="148">
        <v>820</v>
      </c>
      <c r="J360" s="148">
        <v>610</v>
      </c>
    </row>
    <row r="361" spans="1:10" x14ac:dyDescent="0.35">
      <c r="A361" s="149">
        <v>8.7569444444444436E-2</v>
      </c>
      <c r="B361" s="148">
        <v>37</v>
      </c>
      <c r="C361" s="148">
        <v>107</v>
      </c>
      <c r="D361" s="148">
        <v>2972</v>
      </c>
      <c r="E361" s="148">
        <v>3087</v>
      </c>
      <c r="F361" s="148">
        <v>2768</v>
      </c>
      <c r="G361" s="148">
        <v>249</v>
      </c>
      <c r="H361" s="148">
        <v>279</v>
      </c>
      <c r="I361" s="148">
        <v>425</v>
      </c>
      <c r="J361" s="148">
        <v>680</v>
      </c>
    </row>
    <row r="362" spans="1:10" x14ac:dyDescent="0.35">
      <c r="A362" s="149">
        <v>8.965277777777779E-2</v>
      </c>
      <c r="B362" s="148">
        <v>37</v>
      </c>
      <c r="C362" s="148">
        <v>73</v>
      </c>
      <c r="D362" s="148">
        <v>3637</v>
      </c>
      <c r="E362" s="148">
        <v>2915</v>
      </c>
      <c r="F362" s="148">
        <v>3341</v>
      </c>
      <c r="G362" s="148">
        <v>277</v>
      </c>
      <c r="H362" s="148">
        <v>663</v>
      </c>
      <c r="I362" s="148">
        <v>674</v>
      </c>
      <c r="J362" s="148">
        <v>731</v>
      </c>
    </row>
    <row r="363" spans="1:10" x14ac:dyDescent="0.35">
      <c r="A363" s="149">
        <v>9.1736111111111115E-2</v>
      </c>
      <c r="B363" s="148">
        <v>37</v>
      </c>
      <c r="C363" s="148">
        <v>199</v>
      </c>
      <c r="D363" s="148">
        <v>3347</v>
      </c>
      <c r="E363" s="148">
        <v>3004</v>
      </c>
      <c r="F363" s="148">
        <v>2880</v>
      </c>
      <c r="G363" s="148">
        <v>154</v>
      </c>
      <c r="H363" s="148">
        <v>632</v>
      </c>
      <c r="I363" s="148">
        <v>444</v>
      </c>
      <c r="J363" s="148">
        <v>762</v>
      </c>
    </row>
    <row r="364" spans="1:10" x14ac:dyDescent="0.35">
      <c r="A364" s="149">
        <v>9.3819444444444441E-2</v>
      </c>
      <c r="B364" s="148">
        <v>37</v>
      </c>
      <c r="C364" s="148">
        <v>187</v>
      </c>
      <c r="D364" s="148">
        <v>3220</v>
      </c>
      <c r="E364" s="148">
        <v>3326</v>
      </c>
      <c r="F364" s="148">
        <v>3078</v>
      </c>
      <c r="G364" s="148">
        <v>325</v>
      </c>
      <c r="H364" s="148">
        <v>496</v>
      </c>
      <c r="I364" s="148">
        <v>392</v>
      </c>
      <c r="J364" s="148">
        <v>737</v>
      </c>
    </row>
    <row r="365" spans="1:10" x14ac:dyDescent="0.35">
      <c r="A365" s="149">
        <v>9.5902777777777781E-2</v>
      </c>
      <c r="B365" s="148">
        <v>37</v>
      </c>
      <c r="C365" s="148">
        <v>94</v>
      </c>
      <c r="D365" s="148">
        <v>3385</v>
      </c>
      <c r="E365" s="148">
        <v>2681</v>
      </c>
      <c r="F365" s="148">
        <v>3614</v>
      </c>
      <c r="G365" s="148">
        <v>326</v>
      </c>
      <c r="H365" s="148">
        <v>584</v>
      </c>
      <c r="I365" s="148">
        <v>489</v>
      </c>
      <c r="J365" s="148">
        <v>497</v>
      </c>
    </row>
    <row r="366" spans="1:10" x14ac:dyDescent="0.35">
      <c r="A366" s="149">
        <v>9.7986111111111107E-2</v>
      </c>
      <c r="B366" s="148">
        <v>37</v>
      </c>
      <c r="C366" s="148">
        <v>79</v>
      </c>
      <c r="D366" s="148">
        <v>3487</v>
      </c>
      <c r="E366" s="148">
        <v>3263</v>
      </c>
      <c r="F366" s="148">
        <v>3169</v>
      </c>
      <c r="G366" s="148">
        <v>330</v>
      </c>
      <c r="H366" s="148">
        <v>780</v>
      </c>
      <c r="I366" s="148">
        <v>574</v>
      </c>
      <c r="J366" s="148">
        <v>668</v>
      </c>
    </row>
    <row r="367" spans="1:10" x14ac:dyDescent="0.35">
      <c r="A367" s="149">
        <v>0.10006944444444445</v>
      </c>
      <c r="B367" s="148">
        <v>37.1</v>
      </c>
      <c r="C367" s="148">
        <v>99</v>
      </c>
      <c r="D367" s="148">
        <v>3615</v>
      </c>
      <c r="E367" s="148">
        <v>3177</v>
      </c>
      <c r="F367" s="148">
        <v>3013</v>
      </c>
      <c r="G367" s="148">
        <v>367</v>
      </c>
      <c r="H367" s="148">
        <v>490</v>
      </c>
      <c r="I367" s="148">
        <v>708</v>
      </c>
      <c r="J367" s="148">
        <v>742</v>
      </c>
    </row>
    <row r="368" spans="1:10" x14ac:dyDescent="0.35">
      <c r="A368" s="149">
        <v>0.10215277777777777</v>
      </c>
      <c r="B368" s="148">
        <v>37</v>
      </c>
      <c r="C368" s="148">
        <v>39</v>
      </c>
      <c r="D368" s="148">
        <v>4132</v>
      </c>
      <c r="E368" s="148">
        <v>3281</v>
      </c>
      <c r="F368" s="148">
        <v>3844</v>
      </c>
      <c r="G368" s="148">
        <v>408</v>
      </c>
      <c r="H368" s="148">
        <v>578</v>
      </c>
      <c r="I368" s="148">
        <v>655</v>
      </c>
      <c r="J368" s="148">
        <v>700</v>
      </c>
    </row>
    <row r="369" spans="1:10" x14ac:dyDescent="0.35">
      <c r="A369" s="149">
        <v>0.10423611111111113</v>
      </c>
      <c r="B369" s="148">
        <v>37</v>
      </c>
      <c r="C369" s="148">
        <v>134</v>
      </c>
      <c r="D369" s="148">
        <v>4050</v>
      </c>
      <c r="E369" s="148">
        <v>2996</v>
      </c>
      <c r="F369" s="148">
        <v>3168</v>
      </c>
      <c r="G369" s="148">
        <v>397</v>
      </c>
      <c r="H369" s="148">
        <v>788</v>
      </c>
      <c r="I369" s="148">
        <v>676</v>
      </c>
      <c r="J369" s="148">
        <v>633</v>
      </c>
    </row>
    <row r="370" spans="1:10" x14ac:dyDescent="0.35">
      <c r="A370" s="149">
        <v>0.10631944444444445</v>
      </c>
      <c r="B370" s="148">
        <v>37</v>
      </c>
      <c r="C370" s="148">
        <v>196</v>
      </c>
      <c r="D370" s="148">
        <v>3181</v>
      </c>
      <c r="E370" s="148">
        <v>3649</v>
      </c>
      <c r="F370" s="148">
        <v>3397</v>
      </c>
      <c r="G370" s="148">
        <v>415</v>
      </c>
      <c r="H370" s="148">
        <v>656</v>
      </c>
      <c r="I370" s="148">
        <v>783</v>
      </c>
      <c r="J370" s="148">
        <v>526</v>
      </c>
    </row>
    <row r="371" spans="1:10" x14ac:dyDescent="0.35">
      <c r="A371" s="149">
        <v>0.10840277777777778</v>
      </c>
      <c r="B371" s="148">
        <v>37</v>
      </c>
      <c r="C371" s="148">
        <v>167</v>
      </c>
      <c r="D371" s="148">
        <v>3711</v>
      </c>
      <c r="E371" s="148">
        <v>3753</v>
      </c>
      <c r="F371" s="148">
        <v>3263</v>
      </c>
      <c r="G371" s="148">
        <v>416</v>
      </c>
      <c r="H371" s="148">
        <v>611</v>
      </c>
      <c r="I371" s="148">
        <v>719</v>
      </c>
      <c r="J371" s="148">
        <v>816</v>
      </c>
    </row>
    <row r="372" spans="1:10" x14ac:dyDescent="0.35">
      <c r="A372" s="149">
        <v>0.11048611111111112</v>
      </c>
      <c r="B372" s="148">
        <v>37</v>
      </c>
      <c r="C372" s="148">
        <v>46</v>
      </c>
      <c r="D372" s="148">
        <v>3328</v>
      </c>
      <c r="E372" s="148">
        <v>3287</v>
      </c>
      <c r="F372" s="148">
        <v>3536</v>
      </c>
      <c r="G372" s="148">
        <v>416</v>
      </c>
      <c r="H372" s="148">
        <v>692</v>
      </c>
      <c r="I372" s="148">
        <v>612</v>
      </c>
      <c r="J372" s="148">
        <v>795</v>
      </c>
    </row>
    <row r="373" spans="1:10" x14ac:dyDescent="0.35">
      <c r="A373" s="149">
        <v>0.11256944444444444</v>
      </c>
      <c r="B373" s="148">
        <v>37</v>
      </c>
      <c r="C373" s="148">
        <v>222</v>
      </c>
      <c r="D373" s="148">
        <v>3761</v>
      </c>
      <c r="E373" s="148">
        <v>3062</v>
      </c>
      <c r="F373" s="148">
        <v>3422</v>
      </c>
      <c r="G373" s="148">
        <v>346</v>
      </c>
      <c r="H373" s="148">
        <v>604</v>
      </c>
      <c r="I373" s="148">
        <v>645</v>
      </c>
      <c r="J373" s="148">
        <v>741</v>
      </c>
    </row>
    <row r="374" spans="1:10" x14ac:dyDescent="0.35">
      <c r="A374" s="149">
        <v>0.11465277777777778</v>
      </c>
      <c r="B374" s="148">
        <v>37</v>
      </c>
      <c r="C374" s="148">
        <v>126</v>
      </c>
      <c r="D374" s="148">
        <v>4165</v>
      </c>
      <c r="E374" s="148">
        <v>3593</v>
      </c>
      <c r="F374" s="148">
        <v>3367</v>
      </c>
      <c r="G374" s="148">
        <v>245</v>
      </c>
      <c r="H374" s="148">
        <v>737</v>
      </c>
      <c r="I374" s="148">
        <v>673</v>
      </c>
      <c r="J374" s="148">
        <v>1037</v>
      </c>
    </row>
    <row r="375" spans="1:10" x14ac:dyDescent="0.35">
      <c r="A375" s="149">
        <v>0.11673611111111111</v>
      </c>
      <c r="B375" s="148">
        <v>37</v>
      </c>
      <c r="C375" s="148">
        <v>110</v>
      </c>
      <c r="D375" s="148">
        <v>3922</v>
      </c>
      <c r="E375" s="148">
        <v>3180</v>
      </c>
      <c r="F375" s="148">
        <v>3614</v>
      </c>
      <c r="G375" s="148">
        <v>262</v>
      </c>
      <c r="H375" s="148">
        <v>736</v>
      </c>
      <c r="I375" s="148">
        <v>794</v>
      </c>
      <c r="J375" s="148">
        <v>781</v>
      </c>
    </row>
    <row r="376" spans="1:10" x14ac:dyDescent="0.35">
      <c r="A376" s="149">
        <v>0.11881944444444444</v>
      </c>
      <c r="B376" s="148">
        <v>37.1</v>
      </c>
      <c r="C376" s="148">
        <v>155</v>
      </c>
      <c r="D376" s="148">
        <v>3975</v>
      </c>
      <c r="E376" s="148">
        <v>3302</v>
      </c>
      <c r="F376" s="148">
        <v>3297</v>
      </c>
      <c r="G376" s="148">
        <v>255</v>
      </c>
      <c r="H376" s="148">
        <v>430</v>
      </c>
      <c r="I376" s="148">
        <v>465</v>
      </c>
      <c r="J376" s="148">
        <v>811</v>
      </c>
    </row>
    <row r="377" spans="1:10" x14ac:dyDescent="0.35">
      <c r="A377" s="149">
        <v>0.12090277777777779</v>
      </c>
      <c r="B377" s="148">
        <v>37</v>
      </c>
      <c r="C377" s="148">
        <v>143</v>
      </c>
      <c r="D377" s="148">
        <v>3653</v>
      </c>
      <c r="E377" s="148">
        <v>3589</v>
      </c>
      <c r="F377" s="148">
        <v>3561</v>
      </c>
      <c r="G377" s="148">
        <v>215</v>
      </c>
      <c r="H377" s="148">
        <v>722</v>
      </c>
      <c r="I377" s="148">
        <v>706</v>
      </c>
      <c r="J377" s="148">
        <v>808</v>
      </c>
    </row>
    <row r="378" spans="1:10" x14ac:dyDescent="0.35">
      <c r="A378" s="149">
        <v>0.12298611111111112</v>
      </c>
      <c r="B378" s="148">
        <v>37</v>
      </c>
      <c r="C378" s="148">
        <v>85</v>
      </c>
      <c r="D378" s="148">
        <v>4278</v>
      </c>
      <c r="E378" s="148">
        <v>3978</v>
      </c>
      <c r="F378" s="148">
        <v>3776</v>
      </c>
      <c r="G378" s="148">
        <v>280</v>
      </c>
      <c r="H378" s="148">
        <v>694</v>
      </c>
      <c r="I378" s="148">
        <v>767</v>
      </c>
      <c r="J378" s="148">
        <v>836</v>
      </c>
    </row>
    <row r="379" spans="1:10" x14ac:dyDescent="0.35">
      <c r="A379" s="149">
        <v>0.12506944444444443</v>
      </c>
      <c r="B379" s="148">
        <v>37</v>
      </c>
      <c r="C379" s="148">
        <v>132</v>
      </c>
      <c r="D379" s="148">
        <v>4360</v>
      </c>
      <c r="E379" s="148">
        <v>3335</v>
      </c>
      <c r="F379" s="148">
        <v>3948</v>
      </c>
      <c r="G379" s="148">
        <v>286</v>
      </c>
      <c r="H379" s="148">
        <v>694</v>
      </c>
      <c r="I379" s="148">
        <v>776</v>
      </c>
      <c r="J379" s="148">
        <v>1005</v>
      </c>
    </row>
    <row r="380" spans="1:10" x14ac:dyDescent="0.35">
      <c r="A380" s="149">
        <v>0.12715277777777778</v>
      </c>
      <c r="B380" s="148">
        <v>37</v>
      </c>
      <c r="C380" s="148">
        <v>69</v>
      </c>
      <c r="D380" s="148">
        <v>4284</v>
      </c>
      <c r="E380" s="148">
        <v>3612</v>
      </c>
      <c r="F380" s="148">
        <v>3812</v>
      </c>
      <c r="G380" s="148">
        <v>272</v>
      </c>
      <c r="H380" s="148">
        <v>785</v>
      </c>
      <c r="I380" s="148">
        <v>775</v>
      </c>
      <c r="J380" s="148">
        <v>760</v>
      </c>
    </row>
    <row r="381" spans="1:10" x14ac:dyDescent="0.35">
      <c r="A381" s="149">
        <v>0.12923611111111111</v>
      </c>
      <c r="B381" s="148">
        <v>37</v>
      </c>
      <c r="C381" s="148">
        <v>136</v>
      </c>
      <c r="D381" s="148">
        <v>4700</v>
      </c>
      <c r="E381" s="148">
        <v>3773</v>
      </c>
      <c r="F381" s="148">
        <v>4554</v>
      </c>
      <c r="G381" s="148">
        <v>253</v>
      </c>
      <c r="H381" s="148">
        <v>604</v>
      </c>
      <c r="I381" s="148">
        <v>640</v>
      </c>
      <c r="J381" s="148">
        <v>865</v>
      </c>
    </row>
    <row r="382" spans="1:10" x14ac:dyDescent="0.35">
      <c r="A382" s="149">
        <v>0.13131944444444446</v>
      </c>
      <c r="B382" s="148">
        <v>37</v>
      </c>
      <c r="C382" s="148">
        <v>222</v>
      </c>
      <c r="D382" s="148">
        <v>4661</v>
      </c>
      <c r="E382" s="148">
        <v>4077</v>
      </c>
      <c r="F382" s="148">
        <v>4114</v>
      </c>
      <c r="G382" s="148">
        <v>464</v>
      </c>
      <c r="H382" s="148">
        <v>844</v>
      </c>
      <c r="I382" s="148">
        <v>644</v>
      </c>
      <c r="J382" s="148">
        <v>937</v>
      </c>
    </row>
    <row r="383" spans="1:10" x14ac:dyDescent="0.35">
      <c r="A383" s="149">
        <v>0.13340277777777779</v>
      </c>
      <c r="B383" s="148">
        <v>37</v>
      </c>
      <c r="C383" s="148">
        <v>91</v>
      </c>
      <c r="D383" s="148">
        <v>4678</v>
      </c>
      <c r="E383" s="148">
        <v>3600</v>
      </c>
      <c r="F383" s="148">
        <v>4566</v>
      </c>
      <c r="G383" s="148">
        <v>465</v>
      </c>
      <c r="H383" s="148">
        <v>763</v>
      </c>
      <c r="I383" s="148">
        <v>707</v>
      </c>
      <c r="J383" s="148">
        <v>874</v>
      </c>
    </row>
    <row r="384" spans="1:10" x14ac:dyDescent="0.35">
      <c r="A384" s="149">
        <v>0.13548611111111111</v>
      </c>
      <c r="B384" s="148">
        <v>37</v>
      </c>
      <c r="C384" s="148">
        <v>259</v>
      </c>
      <c r="D384" s="148">
        <v>4326</v>
      </c>
      <c r="E384" s="148">
        <v>4170</v>
      </c>
      <c r="F384" s="148">
        <v>4483</v>
      </c>
      <c r="G384" s="148">
        <v>486</v>
      </c>
      <c r="H384" s="148">
        <v>613</v>
      </c>
      <c r="I384" s="148">
        <v>927</v>
      </c>
      <c r="J384" s="148">
        <v>578</v>
      </c>
    </row>
    <row r="385" spans="1:10" x14ac:dyDescent="0.35">
      <c r="A385" s="149">
        <v>0.13756944444444444</v>
      </c>
      <c r="B385" s="148">
        <v>37</v>
      </c>
      <c r="C385" s="148">
        <v>206</v>
      </c>
      <c r="D385" s="148">
        <v>4900</v>
      </c>
      <c r="E385" s="148">
        <v>4284</v>
      </c>
      <c r="F385" s="148">
        <v>4512</v>
      </c>
      <c r="G385" s="148">
        <v>400</v>
      </c>
      <c r="H385" s="148">
        <v>643</v>
      </c>
      <c r="I385" s="148">
        <v>670</v>
      </c>
      <c r="J385" s="148">
        <v>951</v>
      </c>
    </row>
    <row r="386" spans="1:10" x14ac:dyDescent="0.35">
      <c r="A386" s="149">
        <v>0.13965277777777776</v>
      </c>
      <c r="B386" s="148">
        <v>37</v>
      </c>
      <c r="C386" s="148">
        <v>253</v>
      </c>
      <c r="D386" s="148">
        <v>4934</v>
      </c>
      <c r="E386" s="148">
        <v>4562</v>
      </c>
      <c r="F386" s="148">
        <v>4060</v>
      </c>
      <c r="G386" s="148">
        <v>387</v>
      </c>
      <c r="H386" s="148">
        <v>782</v>
      </c>
      <c r="I386" s="148">
        <v>628</v>
      </c>
      <c r="J386" s="148">
        <v>972</v>
      </c>
    </row>
    <row r="387" spans="1:10" x14ac:dyDescent="0.35">
      <c r="A387" s="149">
        <v>0.14173611111111112</v>
      </c>
      <c r="B387" s="148">
        <v>37</v>
      </c>
      <c r="C387" s="148">
        <v>111</v>
      </c>
      <c r="D387" s="148">
        <v>4760</v>
      </c>
      <c r="E387" s="148">
        <v>4095</v>
      </c>
      <c r="F387" s="148">
        <v>4340</v>
      </c>
      <c r="G387" s="148">
        <v>333</v>
      </c>
      <c r="H387" s="148">
        <v>699</v>
      </c>
      <c r="I387" s="148">
        <v>645</v>
      </c>
      <c r="J387" s="148">
        <v>698</v>
      </c>
    </row>
    <row r="388" spans="1:10" x14ac:dyDescent="0.35">
      <c r="A388" s="149">
        <v>0.14381944444444444</v>
      </c>
      <c r="B388" s="148">
        <v>37</v>
      </c>
      <c r="C388" s="148">
        <v>96</v>
      </c>
      <c r="D388" s="148">
        <v>4343</v>
      </c>
      <c r="E388" s="148">
        <v>4062</v>
      </c>
      <c r="F388" s="148">
        <v>4809</v>
      </c>
      <c r="G388" s="148">
        <v>405</v>
      </c>
      <c r="H388" s="148">
        <v>817</v>
      </c>
      <c r="I388" s="148">
        <v>691</v>
      </c>
      <c r="J388" s="148">
        <v>704</v>
      </c>
    </row>
    <row r="389" spans="1:10" x14ac:dyDescent="0.35">
      <c r="A389" s="149">
        <v>0.1459027777777778</v>
      </c>
      <c r="B389" s="148">
        <v>37</v>
      </c>
      <c r="C389" s="148">
        <v>178</v>
      </c>
      <c r="D389" s="148">
        <v>4715</v>
      </c>
      <c r="E389" s="148">
        <v>4349</v>
      </c>
      <c r="F389" s="148">
        <v>4603</v>
      </c>
      <c r="G389" s="148">
        <v>417</v>
      </c>
      <c r="H389" s="148">
        <v>1017</v>
      </c>
      <c r="I389" s="148">
        <v>703</v>
      </c>
      <c r="J389" s="148">
        <v>796</v>
      </c>
    </row>
    <row r="390" spans="1:10" x14ac:dyDescent="0.35">
      <c r="A390" s="149">
        <v>0.14798611111111112</v>
      </c>
      <c r="B390" s="148">
        <v>37</v>
      </c>
      <c r="C390" s="148">
        <v>61</v>
      </c>
      <c r="D390" s="148">
        <v>4277</v>
      </c>
      <c r="E390" s="148">
        <v>4082</v>
      </c>
      <c r="F390" s="148">
        <v>4354</v>
      </c>
      <c r="G390" s="148">
        <v>535</v>
      </c>
      <c r="H390" s="148">
        <v>808</v>
      </c>
      <c r="I390" s="148">
        <v>964</v>
      </c>
      <c r="J390" s="148">
        <v>1034</v>
      </c>
    </row>
    <row r="391" spans="1:10" x14ac:dyDescent="0.35">
      <c r="A391" s="149">
        <v>0.15006944444444445</v>
      </c>
      <c r="B391" s="148">
        <v>37</v>
      </c>
      <c r="C391" s="148">
        <v>207</v>
      </c>
      <c r="D391" s="148">
        <v>5383</v>
      </c>
      <c r="E391" s="148">
        <v>5477</v>
      </c>
      <c r="F391" s="148">
        <v>4973</v>
      </c>
      <c r="G391" s="148">
        <v>352</v>
      </c>
      <c r="H391" s="148">
        <v>898</v>
      </c>
      <c r="I391" s="148">
        <v>670</v>
      </c>
      <c r="J391" s="148">
        <v>790</v>
      </c>
    </row>
    <row r="392" spans="1:10" x14ac:dyDescent="0.35">
      <c r="A392" s="149">
        <v>0.15215277777777778</v>
      </c>
      <c r="B392" s="148">
        <v>37.1</v>
      </c>
      <c r="C392" s="148">
        <v>254</v>
      </c>
      <c r="D392" s="148">
        <v>5296</v>
      </c>
      <c r="E392" s="148">
        <v>4080</v>
      </c>
      <c r="F392" s="148">
        <v>4999</v>
      </c>
      <c r="G392" s="148">
        <v>470</v>
      </c>
      <c r="H392" s="148">
        <v>675</v>
      </c>
      <c r="I392" s="148">
        <v>784</v>
      </c>
      <c r="J392" s="148">
        <v>946</v>
      </c>
    </row>
    <row r="393" spans="1:10" x14ac:dyDescent="0.35">
      <c r="A393" s="149">
        <v>0.1542361111111111</v>
      </c>
      <c r="B393" s="148">
        <v>37</v>
      </c>
      <c r="C393" s="148">
        <v>136</v>
      </c>
      <c r="D393" s="148">
        <v>4750</v>
      </c>
      <c r="E393" s="148">
        <v>4939</v>
      </c>
      <c r="F393" s="148">
        <v>5236</v>
      </c>
      <c r="G393" s="148">
        <v>412</v>
      </c>
      <c r="H393" s="148">
        <v>552</v>
      </c>
      <c r="I393" s="148">
        <v>848</v>
      </c>
      <c r="J393" s="148">
        <v>956</v>
      </c>
    </row>
    <row r="394" spans="1:10" x14ac:dyDescent="0.35">
      <c r="A394" s="149">
        <v>0.15631944444444446</v>
      </c>
      <c r="B394" s="148">
        <v>37</v>
      </c>
      <c r="C394" s="148">
        <v>119</v>
      </c>
      <c r="D394" s="148">
        <v>5227</v>
      </c>
      <c r="E394" s="148">
        <v>4597</v>
      </c>
      <c r="F394" s="148">
        <v>5154</v>
      </c>
      <c r="G394" s="148">
        <v>503</v>
      </c>
      <c r="H394" s="148">
        <v>517</v>
      </c>
      <c r="I394" s="148">
        <v>1118</v>
      </c>
      <c r="J394" s="148">
        <v>732</v>
      </c>
    </row>
    <row r="395" spans="1:10" x14ac:dyDescent="0.35">
      <c r="A395" s="149">
        <v>0.15840277777777778</v>
      </c>
      <c r="B395" s="148">
        <v>37</v>
      </c>
      <c r="C395" s="148">
        <v>265</v>
      </c>
      <c r="D395" s="148">
        <v>5577</v>
      </c>
      <c r="E395" s="148">
        <v>4409</v>
      </c>
      <c r="F395" s="148">
        <v>5208</v>
      </c>
      <c r="G395" s="148">
        <v>393</v>
      </c>
      <c r="H395" s="148">
        <v>828</v>
      </c>
      <c r="I395" s="148">
        <v>813</v>
      </c>
      <c r="J395" s="148">
        <v>1067</v>
      </c>
    </row>
    <row r="396" spans="1:10" x14ac:dyDescent="0.35">
      <c r="A396" s="149">
        <v>0.16048611111111111</v>
      </c>
      <c r="B396" s="148">
        <v>37</v>
      </c>
      <c r="C396" s="148">
        <v>155</v>
      </c>
      <c r="D396" s="148">
        <v>5477</v>
      </c>
      <c r="E396" s="148">
        <v>4922</v>
      </c>
      <c r="F396" s="148">
        <v>5272</v>
      </c>
      <c r="G396" s="148">
        <v>387</v>
      </c>
      <c r="H396" s="148">
        <v>799</v>
      </c>
      <c r="I396" s="148">
        <v>743</v>
      </c>
      <c r="J396" s="148">
        <v>1043</v>
      </c>
    </row>
    <row r="397" spans="1:10" x14ac:dyDescent="0.35">
      <c r="A397" s="149">
        <v>0.16256944444444446</v>
      </c>
      <c r="B397" s="148">
        <v>37</v>
      </c>
      <c r="C397" s="148">
        <v>153</v>
      </c>
      <c r="D397" s="148">
        <v>5524</v>
      </c>
      <c r="E397" s="148">
        <v>4724</v>
      </c>
      <c r="F397" s="148">
        <v>5336</v>
      </c>
      <c r="G397" s="148">
        <v>462</v>
      </c>
      <c r="H397" s="148">
        <v>857</v>
      </c>
      <c r="I397" s="148">
        <v>760</v>
      </c>
      <c r="J397" s="148">
        <v>936</v>
      </c>
    </row>
    <row r="398" spans="1:10" x14ac:dyDescent="0.35">
      <c r="A398" s="149">
        <v>0.16465277777777779</v>
      </c>
      <c r="B398" s="148">
        <v>37</v>
      </c>
      <c r="C398" s="148">
        <v>222</v>
      </c>
      <c r="D398" s="148">
        <v>5901</v>
      </c>
      <c r="E398" s="148">
        <v>4706</v>
      </c>
      <c r="F398" s="148">
        <v>5295</v>
      </c>
      <c r="G398" s="148">
        <v>567</v>
      </c>
      <c r="H398" s="148">
        <v>928</v>
      </c>
      <c r="I398" s="148">
        <v>784</v>
      </c>
      <c r="J398" s="148">
        <v>919</v>
      </c>
    </row>
    <row r="399" spans="1:10" x14ac:dyDescent="0.35">
      <c r="A399" s="149">
        <v>0.16673611111111111</v>
      </c>
      <c r="B399" s="148">
        <v>37</v>
      </c>
      <c r="C399" s="148">
        <v>217</v>
      </c>
      <c r="D399" s="148">
        <v>5728</v>
      </c>
      <c r="E399" s="148">
        <v>5551</v>
      </c>
      <c r="F399" s="148">
        <v>5032</v>
      </c>
      <c r="G399" s="148">
        <v>427</v>
      </c>
      <c r="H399" s="148">
        <v>893</v>
      </c>
      <c r="I399" s="148">
        <v>1172</v>
      </c>
      <c r="J399" s="148">
        <v>938</v>
      </c>
    </row>
    <row r="400" spans="1:10" x14ac:dyDescent="0.35">
      <c r="A400" s="149">
        <v>0.16881944444444444</v>
      </c>
      <c r="B400" s="148">
        <v>37</v>
      </c>
      <c r="C400" s="148">
        <v>174</v>
      </c>
      <c r="D400" s="148">
        <v>6388</v>
      </c>
      <c r="E400" s="148">
        <v>5252</v>
      </c>
      <c r="F400" s="148">
        <v>4631</v>
      </c>
      <c r="G400" s="148">
        <v>560</v>
      </c>
      <c r="H400" s="148">
        <v>775</v>
      </c>
      <c r="I400" s="148">
        <v>881</v>
      </c>
      <c r="J400" s="148">
        <v>1157</v>
      </c>
    </row>
    <row r="401" spans="1:10" x14ac:dyDescent="0.35">
      <c r="A401" s="149">
        <v>0.17090277777777776</v>
      </c>
      <c r="B401" s="148">
        <v>37</v>
      </c>
      <c r="C401" s="148">
        <v>191</v>
      </c>
      <c r="D401" s="148">
        <v>6182</v>
      </c>
      <c r="E401" s="148">
        <v>6251</v>
      </c>
      <c r="F401" s="148">
        <v>5137</v>
      </c>
      <c r="G401" s="148">
        <v>465</v>
      </c>
      <c r="H401" s="148">
        <v>1064</v>
      </c>
      <c r="I401" s="148">
        <v>1096</v>
      </c>
      <c r="J401" s="148">
        <v>1000</v>
      </c>
    </row>
    <row r="402" spans="1:10" x14ac:dyDescent="0.35">
      <c r="A402" s="149">
        <v>0.17298611111111109</v>
      </c>
      <c r="B402" s="148">
        <v>37</v>
      </c>
      <c r="C402" s="148">
        <v>286</v>
      </c>
      <c r="D402" s="148">
        <v>5778</v>
      </c>
      <c r="E402" s="148">
        <v>5860</v>
      </c>
      <c r="F402" s="148">
        <v>6024</v>
      </c>
      <c r="G402" s="148">
        <v>483</v>
      </c>
      <c r="H402" s="148">
        <v>669</v>
      </c>
      <c r="I402" s="148">
        <v>1071</v>
      </c>
      <c r="J402" s="148">
        <v>821</v>
      </c>
    </row>
    <row r="403" spans="1:10" x14ac:dyDescent="0.35">
      <c r="A403" s="149">
        <v>0.17506944444444442</v>
      </c>
      <c r="B403" s="148">
        <v>37</v>
      </c>
      <c r="C403" s="148">
        <v>101</v>
      </c>
      <c r="D403" s="148">
        <v>6070</v>
      </c>
      <c r="E403" s="148">
        <v>6039</v>
      </c>
      <c r="F403" s="148">
        <v>5882</v>
      </c>
      <c r="G403" s="148">
        <v>486</v>
      </c>
      <c r="H403" s="148">
        <v>962</v>
      </c>
      <c r="I403" s="148">
        <v>1030</v>
      </c>
      <c r="J403" s="148">
        <v>1283</v>
      </c>
    </row>
    <row r="404" spans="1:10" x14ac:dyDescent="0.35">
      <c r="A404" s="149">
        <v>0.1771527777777778</v>
      </c>
      <c r="B404" s="148">
        <v>37</v>
      </c>
      <c r="C404" s="148">
        <v>121</v>
      </c>
      <c r="D404" s="148">
        <v>6148</v>
      </c>
      <c r="E404" s="148">
        <v>6104</v>
      </c>
      <c r="F404" s="148">
        <v>5696</v>
      </c>
      <c r="G404" s="148">
        <v>554</v>
      </c>
      <c r="H404" s="148">
        <v>922</v>
      </c>
      <c r="I404" s="148">
        <v>1019</v>
      </c>
      <c r="J404" s="148">
        <v>1037</v>
      </c>
    </row>
    <row r="405" spans="1:10" x14ac:dyDescent="0.35">
      <c r="A405" s="149">
        <v>0.17923611111111112</v>
      </c>
      <c r="B405" s="148">
        <v>37</v>
      </c>
      <c r="C405" s="148">
        <v>302</v>
      </c>
      <c r="D405" s="148">
        <v>6567</v>
      </c>
      <c r="E405" s="148">
        <v>6005</v>
      </c>
      <c r="F405" s="148">
        <v>6123</v>
      </c>
      <c r="G405" s="148">
        <v>406</v>
      </c>
      <c r="H405" s="148">
        <v>1028</v>
      </c>
      <c r="I405" s="148">
        <v>928</v>
      </c>
      <c r="J405" s="148">
        <v>1224</v>
      </c>
    </row>
    <row r="406" spans="1:10" x14ac:dyDescent="0.35">
      <c r="A406" s="149">
        <v>0.18131944444444445</v>
      </c>
      <c r="B406" s="148">
        <v>37</v>
      </c>
      <c r="C406" s="148">
        <v>162</v>
      </c>
      <c r="D406" s="148">
        <v>6826</v>
      </c>
      <c r="E406" s="148">
        <v>6049</v>
      </c>
      <c r="F406" s="148">
        <v>6600</v>
      </c>
      <c r="G406" s="148">
        <v>799</v>
      </c>
      <c r="H406" s="148">
        <v>839</v>
      </c>
      <c r="I406" s="148">
        <v>1123</v>
      </c>
      <c r="J406" s="148">
        <v>1221</v>
      </c>
    </row>
    <row r="407" spans="1:10" x14ac:dyDescent="0.35">
      <c r="A407" s="149">
        <v>0.18340277777777778</v>
      </c>
      <c r="B407" s="148">
        <v>37</v>
      </c>
      <c r="C407" s="148">
        <v>197</v>
      </c>
      <c r="D407" s="148">
        <v>7296</v>
      </c>
      <c r="E407" s="148">
        <v>6149</v>
      </c>
      <c r="F407" s="148">
        <v>6423</v>
      </c>
      <c r="G407" s="148">
        <v>630</v>
      </c>
      <c r="H407" s="148">
        <v>1276</v>
      </c>
      <c r="I407" s="148">
        <v>1089</v>
      </c>
      <c r="J407" s="148">
        <v>1254</v>
      </c>
    </row>
    <row r="408" spans="1:10" x14ac:dyDescent="0.35">
      <c r="A408" s="149">
        <v>0.18548611111111113</v>
      </c>
      <c r="B408" s="148">
        <v>37</v>
      </c>
      <c r="C408" s="148">
        <v>168</v>
      </c>
      <c r="D408" s="148">
        <v>6858</v>
      </c>
      <c r="E408" s="148">
        <v>6575</v>
      </c>
      <c r="F408" s="148">
        <v>6720</v>
      </c>
      <c r="G408" s="148">
        <v>491</v>
      </c>
      <c r="H408" s="148">
        <v>771</v>
      </c>
      <c r="I408" s="148">
        <v>1001</v>
      </c>
      <c r="J408" s="148">
        <v>1393</v>
      </c>
    </row>
    <row r="409" spans="1:10" x14ac:dyDescent="0.35">
      <c r="A409" s="149">
        <v>0.18756944444444446</v>
      </c>
      <c r="B409" s="148">
        <v>37</v>
      </c>
      <c r="C409" s="148">
        <v>180</v>
      </c>
      <c r="D409" s="148">
        <v>7335</v>
      </c>
      <c r="E409" s="148">
        <v>6366</v>
      </c>
      <c r="F409" s="148">
        <v>6966</v>
      </c>
      <c r="G409" s="148">
        <v>567</v>
      </c>
      <c r="H409" s="148">
        <v>978</v>
      </c>
      <c r="I409" s="148">
        <v>1263</v>
      </c>
      <c r="J409" s="148">
        <v>1271</v>
      </c>
    </row>
    <row r="410" spans="1:10" x14ac:dyDescent="0.35">
      <c r="A410" s="149">
        <v>0.18965277777777778</v>
      </c>
      <c r="B410" s="148">
        <v>37</v>
      </c>
      <c r="C410" s="148">
        <v>259</v>
      </c>
      <c r="D410" s="148">
        <v>7455</v>
      </c>
      <c r="E410" s="148">
        <v>7000</v>
      </c>
      <c r="F410" s="148">
        <v>7221</v>
      </c>
      <c r="G410" s="148">
        <v>718</v>
      </c>
      <c r="H410" s="148">
        <v>914</v>
      </c>
      <c r="I410" s="148">
        <v>992</v>
      </c>
      <c r="J410" s="148">
        <v>1285</v>
      </c>
    </row>
    <row r="411" spans="1:10" x14ac:dyDescent="0.35">
      <c r="A411" s="149">
        <v>0.19173611111111111</v>
      </c>
      <c r="B411" s="148">
        <v>37</v>
      </c>
      <c r="C411" s="148">
        <v>269</v>
      </c>
      <c r="D411" s="148">
        <v>7797</v>
      </c>
      <c r="E411" s="148">
        <v>6975</v>
      </c>
      <c r="F411" s="148">
        <v>6809</v>
      </c>
      <c r="G411" s="148">
        <v>536</v>
      </c>
      <c r="H411" s="148">
        <v>1293</v>
      </c>
      <c r="I411" s="148">
        <v>1422</v>
      </c>
      <c r="J411" s="148">
        <v>1229</v>
      </c>
    </row>
    <row r="412" spans="1:10" x14ac:dyDescent="0.35">
      <c r="A412" s="149">
        <v>0.19381944444444443</v>
      </c>
      <c r="B412" s="148">
        <v>37</v>
      </c>
      <c r="C412" s="148">
        <v>189</v>
      </c>
      <c r="D412" s="148">
        <v>8367</v>
      </c>
      <c r="E412" s="148">
        <v>7905</v>
      </c>
      <c r="F412" s="148">
        <v>7341</v>
      </c>
      <c r="G412" s="148">
        <v>702</v>
      </c>
      <c r="H412" s="148">
        <v>1077</v>
      </c>
      <c r="I412" s="148">
        <v>1316</v>
      </c>
      <c r="J412" s="148">
        <v>1471</v>
      </c>
    </row>
    <row r="413" spans="1:10" x14ac:dyDescent="0.35">
      <c r="A413" s="149">
        <v>0.19590277777777776</v>
      </c>
      <c r="B413" s="148">
        <v>37</v>
      </c>
      <c r="C413" s="148">
        <v>201</v>
      </c>
      <c r="D413" s="148">
        <v>8183</v>
      </c>
      <c r="E413" s="148">
        <v>7334</v>
      </c>
      <c r="F413" s="148">
        <v>8053</v>
      </c>
      <c r="G413" s="148">
        <v>713</v>
      </c>
      <c r="H413" s="148">
        <v>1287</v>
      </c>
      <c r="I413" s="148">
        <v>1513</v>
      </c>
      <c r="J413" s="148">
        <v>1065</v>
      </c>
    </row>
    <row r="414" spans="1:10" x14ac:dyDescent="0.35">
      <c r="A414" s="149">
        <v>0.19798611111111111</v>
      </c>
      <c r="B414" s="148">
        <v>37</v>
      </c>
      <c r="C414" s="148">
        <v>324</v>
      </c>
      <c r="D414" s="148">
        <v>8889</v>
      </c>
      <c r="E414" s="148">
        <v>9148</v>
      </c>
      <c r="F414" s="148">
        <v>8213</v>
      </c>
      <c r="G414" s="148">
        <v>705</v>
      </c>
      <c r="H414" s="148">
        <v>1418</v>
      </c>
      <c r="I414" s="148">
        <v>1169</v>
      </c>
      <c r="J414" s="148">
        <v>1553</v>
      </c>
    </row>
    <row r="415" spans="1:10" x14ac:dyDescent="0.35">
      <c r="A415" s="149">
        <v>0.20006944444444444</v>
      </c>
      <c r="B415" s="148">
        <v>37</v>
      </c>
      <c r="C415" s="148">
        <v>281</v>
      </c>
      <c r="D415" s="148">
        <v>9476</v>
      </c>
      <c r="E415" s="148">
        <v>8004</v>
      </c>
      <c r="F415" s="148">
        <v>8688</v>
      </c>
      <c r="G415" s="148">
        <v>963</v>
      </c>
      <c r="H415" s="148">
        <v>1807</v>
      </c>
      <c r="I415" s="148">
        <v>1571</v>
      </c>
      <c r="J415" s="148">
        <v>1251</v>
      </c>
    </row>
    <row r="416" spans="1:10" x14ac:dyDescent="0.35">
      <c r="A416" s="149">
        <v>0.20215277777777776</v>
      </c>
      <c r="B416" s="148">
        <v>37</v>
      </c>
      <c r="C416" s="148">
        <v>161</v>
      </c>
      <c r="D416" s="148">
        <v>9814</v>
      </c>
      <c r="E416" s="148">
        <v>8837</v>
      </c>
      <c r="F416" s="148">
        <v>9050</v>
      </c>
      <c r="G416" s="148">
        <v>898</v>
      </c>
      <c r="H416" s="148">
        <v>1499</v>
      </c>
      <c r="I416" s="148">
        <v>1647</v>
      </c>
      <c r="J416" s="148">
        <v>1510</v>
      </c>
    </row>
    <row r="417" spans="1:10" x14ac:dyDescent="0.35">
      <c r="A417" s="149">
        <v>0.20423611111111109</v>
      </c>
      <c r="B417" s="148">
        <v>37</v>
      </c>
      <c r="C417" s="148">
        <v>238</v>
      </c>
      <c r="D417" s="148">
        <v>9769</v>
      </c>
      <c r="E417" s="148">
        <v>9070</v>
      </c>
      <c r="F417" s="148">
        <v>9643</v>
      </c>
      <c r="G417" s="148">
        <v>809</v>
      </c>
      <c r="H417" s="148">
        <v>1344</v>
      </c>
      <c r="I417" s="148">
        <v>1385</v>
      </c>
      <c r="J417" s="148">
        <v>1437</v>
      </c>
    </row>
    <row r="418" spans="1:10" x14ac:dyDescent="0.35">
      <c r="A418" s="149">
        <v>0.20631944444444442</v>
      </c>
      <c r="B418" s="148">
        <v>37</v>
      </c>
      <c r="C418" s="148">
        <v>334</v>
      </c>
      <c r="D418" s="148">
        <v>10322</v>
      </c>
      <c r="E418" s="148">
        <v>9534</v>
      </c>
      <c r="F418" s="148">
        <v>9537</v>
      </c>
      <c r="G418" s="148">
        <v>894</v>
      </c>
      <c r="H418" s="148">
        <v>1512</v>
      </c>
      <c r="I418" s="148">
        <v>1435</v>
      </c>
      <c r="J418" s="148">
        <v>1531</v>
      </c>
    </row>
    <row r="419" spans="1:10" x14ac:dyDescent="0.35">
      <c r="A419" s="149">
        <v>0.2084027777777778</v>
      </c>
      <c r="B419" s="148">
        <v>37</v>
      </c>
      <c r="C419" s="148">
        <v>310</v>
      </c>
      <c r="D419" s="148">
        <v>10636</v>
      </c>
      <c r="E419" s="148">
        <v>9665</v>
      </c>
      <c r="F419" s="148">
        <v>9716</v>
      </c>
      <c r="G419" s="148">
        <v>733</v>
      </c>
      <c r="H419" s="148">
        <v>1009</v>
      </c>
      <c r="I419" s="148">
        <v>1500</v>
      </c>
      <c r="J419" s="148">
        <v>1593</v>
      </c>
    </row>
    <row r="420" spans="1:10" x14ac:dyDescent="0.35">
      <c r="A420" s="149">
        <v>0.21048611111111112</v>
      </c>
      <c r="B420" s="148">
        <v>37</v>
      </c>
      <c r="C420" s="148">
        <v>368</v>
      </c>
      <c r="D420" s="148">
        <v>11997</v>
      </c>
      <c r="E420" s="148">
        <v>10182</v>
      </c>
      <c r="F420" s="148">
        <v>10186</v>
      </c>
      <c r="G420" s="148">
        <v>821</v>
      </c>
      <c r="H420" s="148">
        <v>1623</v>
      </c>
      <c r="I420" s="148">
        <v>1451</v>
      </c>
      <c r="J420" s="148">
        <v>1982</v>
      </c>
    </row>
    <row r="421" spans="1:10" x14ac:dyDescent="0.35">
      <c r="A421" s="149">
        <v>0.21256944444444445</v>
      </c>
      <c r="B421" s="148">
        <v>37</v>
      </c>
      <c r="C421" s="148">
        <v>288</v>
      </c>
      <c r="D421" s="148">
        <v>11016</v>
      </c>
      <c r="E421" s="148">
        <v>10702</v>
      </c>
      <c r="F421" s="148">
        <v>10921</v>
      </c>
      <c r="G421" s="148">
        <v>1002</v>
      </c>
      <c r="H421" s="148">
        <v>1585</v>
      </c>
      <c r="I421" s="148">
        <v>1985</v>
      </c>
      <c r="J421" s="148">
        <v>1797</v>
      </c>
    </row>
    <row r="422" spans="1:10" x14ac:dyDescent="0.35">
      <c r="A422" s="149">
        <v>0.21465277777777778</v>
      </c>
      <c r="B422" s="148">
        <v>37</v>
      </c>
      <c r="C422" s="148">
        <v>387</v>
      </c>
      <c r="D422" s="148">
        <v>12303</v>
      </c>
      <c r="E422" s="148">
        <v>10830</v>
      </c>
      <c r="F422" s="148">
        <v>10783</v>
      </c>
      <c r="G422" s="148">
        <v>793</v>
      </c>
      <c r="H422" s="148">
        <v>1569</v>
      </c>
      <c r="I422" s="148">
        <v>1607</v>
      </c>
      <c r="J422" s="148">
        <v>1672</v>
      </c>
    </row>
    <row r="423" spans="1:10" x14ac:dyDescent="0.35">
      <c r="A423" s="149">
        <v>0.2167361111111111</v>
      </c>
      <c r="B423" s="148">
        <v>37</v>
      </c>
      <c r="C423" s="148">
        <v>537</v>
      </c>
      <c r="D423" s="148">
        <v>12406</v>
      </c>
      <c r="E423" s="148">
        <v>10802</v>
      </c>
      <c r="F423" s="148">
        <v>10620</v>
      </c>
      <c r="G423" s="148">
        <v>904</v>
      </c>
      <c r="H423" s="148">
        <v>1838</v>
      </c>
      <c r="I423" s="148">
        <v>1768</v>
      </c>
      <c r="J423" s="148">
        <v>2234</v>
      </c>
    </row>
    <row r="424" spans="1:10" x14ac:dyDescent="0.35">
      <c r="A424" s="149">
        <v>0.21881944444444446</v>
      </c>
      <c r="B424" s="148">
        <v>37</v>
      </c>
      <c r="C424" s="148">
        <v>388</v>
      </c>
      <c r="D424" s="148">
        <v>12404</v>
      </c>
      <c r="E424" s="148">
        <v>11547</v>
      </c>
      <c r="F424" s="148">
        <v>11692</v>
      </c>
      <c r="G424" s="148">
        <v>988</v>
      </c>
      <c r="H424" s="148">
        <v>2134</v>
      </c>
      <c r="I424" s="148">
        <v>1730</v>
      </c>
      <c r="J424" s="148">
        <v>2286</v>
      </c>
    </row>
    <row r="425" spans="1:10" x14ac:dyDescent="0.35">
      <c r="A425" s="149">
        <v>0.22090277777777778</v>
      </c>
      <c r="B425" s="148">
        <v>37</v>
      </c>
      <c r="C425" s="148">
        <v>367</v>
      </c>
      <c r="D425" s="148">
        <v>13250</v>
      </c>
      <c r="E425" s="148">
        <v>10839</v>
      </c>
      <c r="F425" s="148">
        <v>10901</v>
      </c>
      <c r="G425" s="148">
        <v>951</v>
      </c>
      <c r="H425" s="148">
        <v>1598</v>
      </c>
      <c r="I425" s="148">
        <v>2089</v>
      </c>
      <c r="J425" s="148">
        <v>1867</v>
      </c>
    </row>
    <row r="426" spans="1:10" x14ac:dyDescent="0.35">
      <c r="A426" s="149">
        <v>0.22298611111111111</v>
      </c>
      <c r="B426" s="148">
        <v>37</v>
      </c>
      <c r="C426" s="148">
        <v>545</v>
      </c>
      <c r="D426" s="148">
        <v>13018</v>
      </c>
      <c r="E426" s="148">
        <v>12227</v>
      </c>
      <c r="F426" s="148">
        <v>11989</v>
      </c>
      <c r="G426" s="148">
        <v>827</v>
      </c>
      <c r="H426" s="148">
        <v>1912</v>
      </c>
      <c r="I426" s="148">
        <v>1744</v>
      </c>
      <c r="J426" s="148">
        <v>1920</v>
      </c>
    </row>
    <row r="427" spans="1:10" x14ac:dyDescent="0.35">
      <c r="A427" s="149">
        <v>0.22506944444444443</v>
      </c>
      <c r="B427" s="148">
        <v>37</v>
      </c>
      <c r="C427" s="148">
        <v>564</v>
      </c>
      <c r="D427" s="148">
        <v>13144</v>
      </c>
      <c r="E427" s="148">
        <v>11833</v>
      </c>
      <c r="F427" s="148">
        <v>11646</v>
      </c>
      <c r="G427" s="148">
        <v>1015</v>
      </c>
      <c r="H427" s="148">
        <v>1940</v>
      </c>
      <c r="I427" s="148">
        <v>1875</v>
      </c>
      <c r="J427" s="148">
        <v>1880</v>
      </c>
    </row>
    <row r="428" spans="1:10" x14ac:dyDescent="0.35">
      <c r="A428" s="149">
        <v>0.22715277777777779</v>
      </c>
      <c r="B428" s="148">
        <v>37</v>
      </c>
      <c r="C428" s="148">
        <v>400</v>
      </c>
      <c r="D428" s="148">
        <v>13026</v>
      </c>
      <c r="E428" s="148">
        <v>13116</v>
      </c>
      <c r="F428" s="148">
        <v>11737</v>
      </c>
      <c r="G428" s="148">
        <v>1090</v>
      </c>
      <c r="H428" s="148">
        <v>1659</v>
      </c>
      <c r="I428" s="148">
        <v>2303</v>
      </c>
      <c r="J428" s="148">
        <v>2132</v>
      </c>
    </row>
    <row r="429" spans="1:10" x14ac:dyDescent="0.35">
      <c r="A429" s="149">
        <v>0.22923611111111111</v>
      </c>
      <c r="B429" s="148">
        <v>37</v>
      </c>
      <c r="C429" s="148">
        <v>552</v>
      </c>
      <c r="D429" s="148">
        <v>13112</v>
      </c>
      <c r="E429" s="148">
        <v>11964</v>
      </c>
      <c r="F429" s="148">
        <v>12992</v>
      </c>
      <c r="G429" s="148">
        <v>964</v>
      </c>
      <c r="H429" s="148">
        <v>2218</v>
      </c>
      <c r="I429" s="148">
        <v>2187</v>
      </c>
      <c r="J429" s="148">
        <v>2077</v>
      </c>
    </row>
    <row r="430" spans="1:10" x14ac:dyDescent="0.35">
      <c r="A430" s="149">
        <v>0.23131944444444444</v>
      </c>
      <c r="B430" s="148">
        <v>37</v>
      </c>
      <c r="C430" s="148">
        <v>398</v>
      </c>
      <c r="D430" s="148">
        <v>14841</v>
      </c>
      <c r="E430" s="148">
        <v>13474</v>
      </c>
      <c r="F430" s="148">
        <v>13142</v>
      </c>
      <c r="G430" s="148">
        <v>941</v>
      </c>
      <c r="H430" s="148">
        <v>1608</v>
      </c>
      <c r="I430" s="148">
        <v>2561</v>
      </c>
      <c r="J430" s="148">
        <v>2396</v>
      </c>
    </row>
    <row r="431" spans="1:10" x14ac:dyDescent="0.35">
      <c r="A431" s="149">
        <v>0.23340277777777776</v>
      </c>
      <c r="B431" s="148">
        <v>37.1</v>
      </c>
      <c r="C431" s="148">
        <v>498</v>
      </c>
      <c r="D431" s="148">
        <v>13732</v>
      </c>
      <c r="E431" s="148">
        <v>13205</v>
      </c>
      <c r="F431" s="148">
        <v>12501</v>
      </c>
      <c r="G431" s="148">
        <v>975</v>
      </c>
      <c r="H431" s="148">
        <v>2048</v>
      </c>
      <c r="I431" s="148">
        <v>2059</v>
      </c>
      <c r="J431" s="148">
        <v>2352</v>
      </c>
    </row>
    <row r="432" spans="1:10" x14ac:dyDescent="0.35">
      <c r="A432" s="149">
        <v>0.23548611111111109</v>
      </c>
      <c r="B432" s="148">
        <v>37</v>
      </c>
      <c r="C432" s="148">
        <v>493</v>
      </c>
      <c r="D432" s="148">
        <v>14574</v>
      </c>
      <c r="E432" s="148">
        <v>12729</v>
      </c>
      <c r="F432" s="148">
        <v>12707</v>
      </c>
      <c r="G432" s="148">
        <v>889</v>
      </c>
      <c r="H432" s="148">
        <v>1653</v>
      </c>
      <c r="I432" s="148">
        <v>1975</v>
      </c>
      <c r="J432" s="148">
        <v>2031</v>
      </c>
    </row>
    <row r="433" spans="1:10" x14ac:dyDescent="0.35">
      <c r="A433" s="149">
        <v>0.23756944444444442</v>
      </c>
      <c r="B433" s="148">
        <v>37</v>
      </c>
      <c r="C433" s="148">
        <v>473</v>
      </c>
      <c r="D433" s="148">
        <v>14718</v>
      </c>
      <c r="E433" s="148">
        <v>13261</v>
      </c>
      <c r="F433" s="148">
        <v>14108</v>
      </c>
      <c r="G433" s="148">
        <v>1246</v>
      </c>
      <c r="H433" s="148">
        <v>1898</v>
      </c>
      <c r="I433" s="148">
        <v>2460</v>
      </c>
      <c r="J433" s="148">
        <v>2256</v>
      </c>
    </row>
    <row r="434" spans="1:10" x14ac:dyDescent="0.35">
      <c r="A434" s="149">
        <v>0.2396527777777778</v>
      </c>
      <c r="B434" s="148">
        <v>37.1</v>
      </c>
      <c r="C434" s="148">
        <v>561</v>
      </c>
      <c r="D434" s="148">
        <v>14341</v>
      </c>
      <c r="E434" s="148">
        <v>13818</v>
      </c>
      <c r="F434" s="148">
        <v>12496</v>
      </c>
      <c r="G434" s="148">
        <v>818</v>
      </c>
      <c r="H434" s="148">
        <v>1986</v>
      </c>
      <c r="I434" s="148">
        <v>2147</v>
      </c>
      <c r="J434" s="148">
        <v>2398</v>
      </c>
    </row>
    <row r="435" spans="1:10" x14ac:dyDescent="0.35">
      <c r="A435" s="149">
        <v>0.24173611111111112</v>
      </c>
      <c r="B435" s="148">
        <v>37</v>
      </c>
      <c r="C435" s="148">
        <v>641</v>
      </c>
      <c r="D435" s="148">
        <v>14250</v>
      </c>
      <c r="E435" s="148">
        <v>13438</v>
      </c>
      <c r="F435" s="148">
        <v>12964</v>
      </c>
      <c r="G435" s="148">
        <v>937</v>
      </c>
      <c r="H435" s="148">
        <v>2159</v>
      </c>
      <c r="I435" s="148">
        <v>2132</v>
      </c>
      <c r="J435" s="148">
        <v>2288</v>
      </c>
    </row>
    <row r="436" spans="1:10" x14ac:dyDescent="0.35">
      <c r="A436" s="149">
        <v>0.24381944444444445</v>
      </c>
      <c r="B436" s="148">
        <v>37</v>
      </c>
      <c r="C436" s="148">
        <v>497</v>
      </c>
      <c r="D436" s="148">
        <v>15067</v>
      </c>
      <c r="E436" s="148">
        <v>12777</v>
      </c>
      <c r="F436" s="148">
        <v>13296</v>
      </c>
      <c r="G436" s="148">
        <v>1304</v>
      </c>
      <c r="H436" s="148">
        <v>1812</v>
      </c>
      <c r="I436" s="148">
        <v>2384</v>
      </c>
      <c r="J436" s="148">
        <v>2397</v>
      </c>
    </row>
    <row r="437" spans="1:10" x14ac:dyDescent="0.35">
      <c r="A437" s="149">
        <v>0.24590277777777778</v>
      </c>
      <c r="B437" s="148">
        <v>37</v>
      </c>
      <c r="C437" s="148">
        <v>357</v>
      </c>
      <c r="D437" s="148">
        <v>14532</v>
      </c>
      <c r="E437" s="148">
        <v>12997</v>
      </c>
      <c r="F437" s="148">
        <v>13563</v>
      </c>
      <c r="G437" s="148">
        <v>945</v>
      </c>
      <c r="H437" s="148">
        <v>2347</v>
      </c>
      <c r="I437" s="148">
        <v>2309</v>
      </c>
      <c r="J437" s="148">
        <v>2473</v>
      </c>
    </row>
    <row r="438" spans="1:10" x14ac:dyDescent="0.35">
      <c r="A438" s="149">
        <v>0.2479861111111111</v>
      </c>
      <c r="B438" s="148">
        <v>37</v>
      </c>
      <c r="C438" s="148">
        <v>480</v>
      </c>
      <c r="D438" s="148">
        <v>14555</v>
      </c>
      <c r="E438" s="148">
        <v>13451</v>
      </c>
      <c r="F438" s="148">
        <v>12728</v>
      </c>
      <c r="G438" s="148">
        <v>1129</v>
      </c>
      <c r="H438" s="148">
        <v>1982</v>
      </c>
      <c r="I438" s="148">
        <v>2642</v>
      </c>
      <c r="J438" s="148">
        <v>2424</v>
      </c>
    </row>
    <row r="439" spans="1:10" x14ac:dyDescent="0.35">
      <c r="A439" s="149">
        <v>0.25006944444444446</v>
      </c>
      <c r="B439" s="148">
        <v>37</v>
      </c>
      <c r="C439" s="148">
        <v>279</v>
      </c>
      <c r="D439" s="148">
        <v>14830</v>
      </c>
      <c r="E439" s="148">
        <v>13669</v>
      </c>
      <c r="F439" s="148">
        <v>13948</v>
      </c>
      <c r="G439" s="148">
        <v>1164</v>
      </c>
      <c r="H439" s="148">
        <v>2460</v>
      </c>
      <c r="I439" s="148">
        <v>2381</v>
      </c>
      <c r="J439" s="148">
        <v>2530</v>
      </c>
    </row>
    <row r="440" spans="1:10" x14ac:dyDescent="0.35">
      <c r="A440" s="149">
        <v>0.25215277777777778</v>
      </c>
      <c r="B440" s="148">
        <v>37</v>
      </c>
      <c r="C440" s="148">
        <v>316</v>
      </c>
      <c r="D440" s="148">
        <v>13947</v>
      </c>
      <c r="E440" s="148">
        <v>13460</v>
      </c>
      <c r="F440" s="148">
        <v>13974</v>
      </c>
      <c r="G440" s="148">
        <v>1534</v>
      </c>
      <c r="H440" s="148">
        <v>2310</v>
      </c>
      <c r="I440" s="148">
        <v>2594</v>
      </c>
      <c r="J440" s="148">
        <v>2337</v>
      </c>
    </row>
    <row r="441" spans="1:10" x14ac:dyDescent="0.35">
      <c r="A441" s="149">
        <v>0.25423611111111111</v>
      </c>
      <c r="B441" s="148">
        <v>37</v>
      </c>
      <c r="C441" s="148">
        <v>629</v>
      </c>
      <c r="D441" s="148">
        <v>14425</v>
      </c>
      <c r="E441" s="148">
        <v>13949</v>
      </c>
      <c r="F441" s="148">
        <v>14248</v>
      </c>
      <c r="G441" s="148">
        <v>1297</v>
      </c>
      <c r="H441" s="148">
        <v>2346</v>
      </c>
      <c r="I441" s="148">
        <v>2965</v>
      </c>
      <c r="J441" s="148">
        <v>2174</v>
      </c>
    </row>
    <row r="442" spans="1:10" x14ac:dyDescent="0.35">
      <c r="A442" s="149">
        <v>0.25631944444444443</v>
      </c>
      <c r="B442" s="148">
        <v>37</v>
      </c>
      <c r="C442" s="148">
        <v>629</v>
      </c>
      <c r="D442" s="148">
        <v>15271</v>
      </c>
      <c r="E442" s="148">
        <v>13778</v>
      </c>
      <c r="F442" s="148">
        <v>13900</v>
      </c>
      <c r="G442" s="148">
        <v>1235</v>
      </c>
      <c r="H442" s="148">
        <v>2070</v>
      </c>
      <c r="I442" s="148">
        <v>2324</v>
      </c>
      <c r="J442" s="148">
        <v>2248</v>
      </c>
    </row>
    <row r="443" spans="1:10" x14ac:dyDescent="0.35">
      <c r="A443" s="149">
        <v>0.25840277777777776</v>
      </c>
      <c r="B443" s="148">
        <v>37</v>
      </c>
      <c r="C443" s="148">
        <v>674</v>
      </c>
      <c r="D443" s="148">
        <v>15938</v>
      </c>
      <c r="E443" s="148">
        <v>14209</v>
      </c>
      <c r="F443" s="148">
        <v>14201</v>
      </c>
      <c r="G443" s="148">
        <v>1180</v>
      </c>
      <c r="H443" s="148">
        <v>1720</v>
      </c>
      <c r="I443" s="148">
        <v>2384</v>
      </c>
      <c r="J443" s="148">
        <v>2616</v>
      </c>
    </row>
    <row r="444" spans="1:10" x14ac:dyDescent="0.35">
      <c r="A444" s="149">
        <v>0.26048611111111114</v>
      </c>
      <c r="B444" s="148">
        <v>37</v>
      </c>
      <c r="C444" s="148">
        <v>452</v>
      </c>
      <c r="D444" s="148">
        <v>15226</v>
      </c>
      <c r="E444" s="148">
        <v>14060</v>
      </c>
      <c r="F444" s="148">
        <v>15147</v>
      </c>
      <c r="G444" s="148">
        <v>1194</v>
      </c>
      <c r="H444" s="148">
        <v>2413</v>
      </c>
      <c r="I444" s="148">
        <v>2219</v>
      </c>
      <c r="J444" s="148">
        <v>2293</v>
      </c>
    </row>
    <row r="445" spans="1:10" x14ac:dyDescent="0.35">
      <c r="A445" s="149">
        <v>0.26256944444444447</v>
      </c>
      <c r="B445" s="148">
        <v>37</v>
      </c>
      <c r="C445" s="148">
        <v>562</v>
      </c>
      <c r="D445" s="148">
        <v>14458</v>
      </c>
      <c r="E445" s="148">
        <v>13884</v>
      </c>
      <c r="F445" s="148">
        <v>14008</v>
      </c>
      <c r="G445" s="148">
        <v>1189</v>
      </c>
      <c r="H445" s="148">
        <v>2325</v>
      </c>
      <c r="I445" s="148">
        <v>2389</v>
      </c>
      <c r="J445" s="148">
        <v>2558</v>
      </c>
    </row>
    <row r="446" spans="1:10" x14ac:dyDescent="0.35">
      <c r="A446" s="149">
        <v>0.26465277777777779</v>
      </c>
      <c r="B446" s="148">
        <v>37</v>
      </c>
      <c r="C446" s="148">
        <v>574</v>
      </c>
      <c r="D446" s="148">
        <v>15473</v>
      </c>
      <c r="E446" s="148">
        <v>13181</v>
      </c>
      <c r="F446" s="148">
        <v>14432</v>
      </c>
      <c r="G446" s="148">
        <v>1275</v>
      </c>
      <c r="H446" s="148">
        <v>2583</v>
      </c>
      <c r="I446" s="148">
        <v>2521</v>
      </c>
      <c r="J446" s="148">
        <v>2564</v>
      </c>
    </row>
    <row r="447" spans="1:10" x14ac:dyDescent="0.35">
      <c r="A447" s="149">
        <v>0.26673611111111112</v>
      </c>
      <c r="B447" s="148">
        <v>37</v>
      </c>
      <c r="C447" s="148">
        <v>542</v>
      </c>
      <c r="D447" s="148">
        <v>15319</v>
      </c>
      <c r="E447" s="148">
        <v>14147</v>
      </c>
      <c r="F447" s="148">
        <v>15232</v>
      </c>
      <c r="G447" s="148">
        <v>1318</v>
      </c>
      <c r="H447" s="148">
        <v>2388</v>
      </c>
      <c r="I447" s="148">
        <v>2599</v>
      </c>
      <c r="J447" s="148">
        <v>2338</v>
      </c>
    </row>
    <row r="448" spans="1:10" x14ac:dyDescent="0.35">
      <c r="A448" s="149">
        <v>0.26881944444444444</v>
      </c>
      <c r="B448" s="148">
        <v>37.1</v>
      </c>
      <c r="C448" s="148">
        <v>574</v>
      </c>
      <c r="D448" s="148">
        <v>16542</v>
      </c>
      <c r="E448" s="148">
        <v>13910</v>
      </c>
      <c r="F448" s="148">
        <v>14327</v>
      </c>
      <c r="G448" s="148">
        <v>1131</v>
      </c>
      <c r="H448" s="148">
        <v>2101</v>
      </c>
      <c r="I448" s="148">
        <v>2367</v>
      </c>
      <c r="J448" s="148">
        <v>2820</v>
      </c>
    </row>
    <row r="449" spans="1:10" x14ac:dyDescent="0.35">
      <c r="A449" s="149">
        <v>0.27090277777777777</v>
      </c>
      <c r="B449" s="148">
        <v>37</v>
      </c>
      <c r="C449" s="148">
        <v>454</v>
      </c>
      <c r="D449" s="148">
        <v>15856</v>
      </c>
      <c r="E449" s="148">
        <v>14880</v>
      </c>
      <c r="F449" s="148">
        <v>15213</v>
      </c>
      <c r="G449" s="148">
        <v>1137</v>
      </c>
      <c r="H449" s="148">
        <v>2009</v>
      </c>
      <c r="I449" s="148">
        <v>2602</v>
      </c>
      <c r="J449" s="148">
        <v>2586</v>
      </c>
    </row>
    <row r="450" spans="1:10" x14ac:dyDescent="0.35">
      <c r="A450" s="149">
        <v>0.2729861111111111</v>
      </c>
      <c r="B450" s="148">
        <v>37</v>
      </c>
      <c r="C450" s="148">
        <v>694</v>
      </c>
      <c r="D450" s="148">
        <v>16115</v>
      </c>
      <c r="E450" s="148">
        <v>14972</v>
      </c>
      <c r="F450" s="148">
        <v>15180</v>
      </c>
      <c r="G450" s="148">
        <v>1044</v>
      </c>
      <c r="H450" s="148">
        <v>2488</v>
      </c>
      <c r="I450" s="148">
        <v>2713</v>
      </c>
      <c r="J450" s="148">
        <v>2520</v>
      </c>
    </row>
    <row r="451" spans="1:10" x14ac:dyDescent="0.35">
      <c r="A451" s="149">
        <v>0.27506944444444442</v>
      </c>
      <c r="B451" s="148">
        <v>37</v>
      </c>
      <c r="C451" s="148">
        <v>542</v>
      </c>
      <c r="D451" s="148">
        <v>15853</v>
      </c>
      <c r="E451" s="148">
        <v>14788</v>
      </c>
      <c r="F451" s="148">
        <v>15014</v>
      </c>
      <c r="G451" s="148">
        <v>1158</v>
      </c>
      <c r="H451" s="148">
        <v>2374</v>
      </c>
      <c r="I451" s="148">
        <v>2544</v>
      </c>
      <c r="J451" s="148">
        <v>2743</v>
      </c>
    </row>
    <row r="452" spans="1:10" x14ac:dyDescent="0.35">
      <c r="A452" s="149">
        <v>0.27715277777777775</v>
      </c>
      <c r="B452" s="148">
        <v>37</v>
      </c>
      <c r="C452" s="148">
        <v>476</v>
      </c>
      <c r="D452" s="148">
        <v>16017</v>
      </c>
      <c r="E452" s="148">
        <v>13347</v>
      </c>
      <c r="F452" s="148">
        <v>14890</v>
      </c>
      <c r="G452" s="148">
        <v>948</v>
      </c>
      <c r="H452" s="148">
        <v>2355</v>
      </c>
      <c r="I452" s="148">
        <v>2584</v>
      </c>
      <c r="J452" s="148">
        <v>2655</v>
      </c>
    </row>
    <row r="453" spans="1:10" x14ac:dyDescent="0.35">
      <c r="A453" s="149">
        <v>0.27923611111111107</v>
      </c>
      <c r="B453" s="148">
        <v>37</v>
      </c>
      <c r="C453" s="148">
        <v>497</v>
      </c>
      <c r="D453" s="148">
        <v>15863</v>
      </c>
      <c r="E453" s="148">
        <v>14056</v>
      </c>
      <c r="F453" s="148">
        <v>14854</v>
      </c>
      <c r="G453" s="148">
        <v>931</v>
      </c>
      <c r="H453" s="148">
        <v>2590</v>
      </c>
      <c r="I453" s="148">
        <v>2653</v>
      </c>
      <c r="J453" s="148">
        <v>2866</v>
      </c>
    </row>
    <row r="454" spans="1:10" x14ac:dyDescent="0.35">
      <c r="A454" s="149">
        <v>0.28131944444444446</v>
      </c>
      <c r="B454" s="148">
        <v>37</v>
      </c>
      <c r="C454" s="148">
        <v>556</v>
      </c>
      <c r="D454" s="148">
        <v>15561</v>
      </c>
      <c r="E454" s="148">
        <v>14602</v>
      </c>
      <c r="F454" s="148">
        <v>15141</v>
      </c>
      <c r="G454" s="148">
        <v>1198</v>
      </c>
      <c r="H454" s="148">
        <v>2639</v>
      </c>
      <c r="I454" s="148">
        <v>2586</v>
      </c>
      <c r="J454" s="148">
        <v>2279</v>
      </c>
    </row>
    <row r="455" spans="1:10" x14ac:dyDescent="0.35">
      <c r="A455" s="149">
        <v>0.28340277777777778</v>
      </c>
      <c r="B455" s="148">
        <v>37</v>
      </c>
      <c r="C455" s="148">
        <v>542</v>
      </c>
      <c r="D455" s="148">
        <v>15222</v>
      </c>
      <c r="E455" s="148">
        <v>14916</v>
      </c>
      <c r="F455" s="148">
        <v>14755</v>
      </c>
      <c r="G455" s="148">
        <v>1080</v>
      </c>
      <c r="H455" s="148">
        <v>2392</v>
      </c>
      <c r="I455" s="148">
        <v>2869</v>
      </c>
      <c r="J455" s="148">
        <v>2449</v>
      </c>
    </row>
    <row r="456" spans="1:10" x14ac:dyDescent="0.35">
      <c r="A456" s="149">
        <v>0.28548611111111111</v>
      </c>
      <c r="B456" s="148">
        <v>37</v>
      </c>
      <c r="C456" s="148">
        <v>337</v>
      </c>
      <c r="D456" s="148">
        <v>16478</v>
      </c>
      <c r="E456" s="148">
        <v>14968</v>
      </c>
      <c r="F456" s="148">
        <v>14882</v>
      </c>
      <c r="G456" s="148">
        <v>1316</v>
      </c>
      <c r="H456" s="148">
        <v>2304</v>
      </c>
      <c r="I456" s="148">
        <v>2460</v>
      </c>
      <c r="J456" s="148">
        <v>2475</v>
      </c>
    </row>
    <row r="457" spans="1:10" x14ac:dyDescent="0.35">
      <c r="A457" s="149">
        <v>0.28756944444444443</v>
      </c>
      <c r="B457" s="148">
        <v>37</v>
      </c>
      <c r="C457" s="148">
        <v>538</v>
      </c>
      <c r="D457" s="148">
        <v>17444</v>
      </c>
      <c r="E457" s="148">
        <v>14648</v>
      </c>
      <c r="F457" s="148">
        <v>15854</v>
      </c>
      <c r="G457" s="148">
        <v>1192</v>
      </c>
      <c r="H457" s="148">
        <v>2323</v>
      </c>
      <c r="I457" s="148">
        <v>2911</v>
      </c>
      <c r="J457" s="148">
        <v>2665</v>
      </c>
    </row>
    <row r="458" spans="1:10" x14ac:dyDescent="0.35">
      <c r="A458" s="149">
        <v>0.28965277777777776</v>
      </c>
      <c r="B458" s="148">
        <v>37</v>
      </c>
      <c r="C458" s="148">
        <v>727</v>
      </c>
      <c r="D458" s="148">
        <v>16232</v>
      </c>
      <c r="E458" s="148">
        <v>14356</v>
      </c>
      <c r="F458" s="148">
        <v>15795</v>
      </c>
      <c r="G458" s="148">
        <v>1567</v>
      </c>
      <c r="H458" s="148">
        <v>2336</v>
      </c>
      <c r="I458" s="148">
        <v>2967</v>
      </c>
      <c r="J458" s="148">
        <v>2204</v>
      </c>
    </row>
    <row r="459" spans="1:10" x14ac:dyDescent="0.35">
      <c r="A459" s="149">
        <v>0.29173611111111114</v>
      </c>
      <c r="B459" s="148">
        <v>37</v>
      </c>
      <c r="C459" s="148">
        <v>434</v>
      </c>
      <c r="D459" s="148">
        <v>16033</v>
      </c>
      <c r="E459" s="148">
        <v>14317</v>
      </c>
      <c r="F459" s="148">
        <v>15783</v>
      </c>
      <c r="G459" s="148">
        <v>1306</v>
      </c>
      <c r="H459" s="148">
        <v>2283</v>
      </c>
      <c r="I459" s="148">
        <v>2649</v>
      </c>
      <c r="J459" s="148">
        <v>2591</v>
      </c>
    </row>
    <row r="460" spans="1:10" x14ac:dyDescent="0.35">
      <c r="A460" s="149">
        <v>0.29381944444444447</v>
      </c>
      <c r="B460" s="148">
        <v>37</v>
      </c>
      <c r="C460" s="148">
        <v>388</v>
      </c>
      <c r="D460" s="148">
        <v>16390</v>
      </c>
      <c r="E460" s="148">
        <v>14437</v>
      </c>
      <c r="F460" s="148">
        <v>15206</v>
      </c>
      <c r="G460" s="148">
        <v>1436</v>
      </c>
      <c r="H460" s="148">
        <v>2571</v>
      </c>
      <c r="I460" s="148">
        <v>2514</v>
      </c>
      <c r="J460" s="148">
        <v>2372</v>
      </c>
    </row>
    <row r="461" spans="1:10" x14ac:dyDescent="0.35">
      <c r="A461" s="149">
        <v>0.29590277777777779</v>
      </c>
      <c r="B461" s="148">
        <v>37</v>
      </c>
      <c r="C461" s="148">
        <v>575</v>
      </c>
      <c r="D461" s="148">
        <v>15841</v>
      </c>
      <c r="E461" s="148">
        <v>14321</v>
      </c>
      <c r="F461" s="148">
        <v>16034</v>
      </c>
      <c r="G461" s="148">
        <v>1040</v>
      </c>
      <c r="H461" s="148">
        <v>2443</v>
      </c>
      <c r="I461" s="148">
        <v>2597</v>
      </c>
      <c r="J461" s="148">
        <v>2891</v>
      </c>
    </row>
    <row r="462" spans="1:10" x14ac:dyDescent="0.35">
      <c r="A462" s="149">
        <v>0.29798611111111112</v>
      </c>
      <c r="B462" s="148">
        <v>37</v>
      </c>
      <c r="C462" s="148">
        <v>585</v>
      </c>
      <c r="D462" s="148">
        <v>16145</v>
      </c>
      <c r="E462" s="148">
        <v>15612</v>
      </c>
      <c r="F462" s="148">
        <v>14896</v>
      </c>
      <c r="G462" s="148">
        <v>1324</v>
      </c>
      <c r="H462" s="148">
        <v>2350</v>
      </c>
      <c r="I462" s="148">
        <v>2462</v>
      </c>
      <c r="J462" s="148">
        <v>3081</v>
      </c>
    </row>
    <row r="463" spans="1:10" x14ac:dyDescent="0.35">
      <c r="A463" s="149">
        <v>0.30006944444444444</v>
      </c>
      <c r="B463" s="148">
        <v>37</v>
      </c>
      <c r="C463" s="148">
        <v>829</v>
      </c>
      <c r="D463" s="148">
        <v>15641</v>
      </c>
      <c r="E463" s="148">
        <v>14525</v>
      </c>
      <c r="F463" s="148">
        <v>14943</v>
      </c>
      <c r="G463" s="148">
        <v>1241</v>
      </c>
      <c r="H463" s="148">
        <v>2408</v>
      </c>
      <c r="I463" s="148">
        <v>2859</v>
      </c>
      <c r="J463" s="148">
        <v>2968</v>
      </c>
    </row>
    <row r="464" spans="1:10" x14ac:dyDescent="0.35">
      <c r="A464" s="149">
        <v>0.30215277777777777</v>
      </c>
      <c r="B464" s="148">
        <v>37</v>
      </c>
      <c r="C464" s="148">
        <v>472</v>
      </c>
      <c r="D464" s="148">
        <v>15653</v>
      </c>
      <c r="E464" s="148">
        <v>14559</v>
      </c>
      <c r="F464" s="148">
        <v>15442</v>
      </c>
      <c r="G464" s="148">
        <v>1341</v>
      </c>
      <c r="H464" s="148">
        <v>2511</v>
      </c>
      <c r="I464" s="148">
        <v>2748</v>
      </c>
      <c r="J464" s="148">
        <v>2973</v>
      </c>
    </row>
    <row r="465" spans="1:10" x14ac:dyDescent="0.35">
      <c r="A465" s="149">
        <v>0.3042361111111111</v>
      </c>
      <c r="B465" s="148">
        <v>37</v>
      </c>
      <c r="C465" s="148">
        <v>585</v>
      </c>
      <c r="D465" s="148">
        <v>16371</v>
      </c>
      <c r="E465" s="148">
        <v>14926</v>
      </c>
      <c r="F465" s="148">
        <v>14914</v>
      </c>
      <c r="G465" s="148">
        <v>1250</v>
      </c>
      <c r="H465" s="148">
        <v>2565</v>
      </c>
      <c r="I465" s="148">
        <v>3157</v>
      </c>
      <c r="J465" s="148">
        <v>3081</v>
      </c>
    </row>
    <row r="466" spans="1:10" x14ac:dyDescent="0.35">
      <c r="A466" s="149">
        <v>0.30631944444444442</v>
      </c>
      <c r="B466" s="148">
        <v>37</v>
      </c>
      <c r="C466" s="148">
        <v>769</v>
      </c>
      <c r="D466" s="148">
        <v>16917</v>
      </c>
      <c r="E466" s="148">
        <v>15259</v>
      </c>
      <c r="F466" s="148">
        <v>14408</v>
      </c>
      <c r="G466" s="148">
        <v>1350</v>
      </c>
      <c r="H466" s="148">
        <v>2711</v>
      </c>
      <c r="I466" s="148">
        <v>2591</v>
      </c>
      <c r="J466" s="148">
        <v>2644</v>
      </c>
    </row>
    <row r="467" spans="1:10" x14ac:dyDescent="0.35">
      <c r="A467" s="149">
        <v>0.30840277777777775</v>
      </c>
      <c r="B467" s="148">
        <v>37</v>
      </c>
      <c r="C467" s="148">
        <v>759</v>
      </c>
      <c r="D467" s="148">
        <v>15332</v>
      </c>
      <c r="E467" s="148">
        <v>14386</v>
      </c>
      <c r="F467" s="148">
        <v>15181</v>
      </c>
      <c r="G467" s="148">
        <v>1275</v>
      </c>
      <c r="H467" s="148">
        <v>2830</v>
      </c>
      <c r="I467" s="148">
        <v>3257</v>
      </c>
      <c r="J467" s="148">
        <v>3262</v>
      </c>
    </row>
    <row r="468" spans="1:10" x14ac:dyDescent="0.35">
      <c r="A468" s="149">
        <v>0.31048611111111113</v>
      </c>
      <c r="B468" s="148">
        <v>37</v>
      </c>
      <c r="C468" s="148">
        <v>633</v>
      </c>
      <c r="D468" s="148">
        <v>15901</v>
      </c>
      <c r="E468" s="148">
        <v>15253</v>
      </c>
      <c r="F468" s="148">
        <v>14473</v>
      </c>
      <c r="G468" s="148">
        <v>1031</v>
      </c>
      <c r="H468" s="148">
        <v>2742</v>
      </c>
      <c r="I468" s="148">
        <v>3520</v>
      </c>
      <c r="J468" s="148">
        <v>2754</v>
      </c>
    </row>
    <row r="469" spans="1:10" x14ac:dyDescent="0.35">
      <c r="A469" s="149">
        <v>0.31256944444444446</v>
      </c>
      <c r="B469" s="148">
        <v>37</v>
      </c>
      <c r="C469" s="148">
        <v>877</v>
      </c>
      <c r="D469" s="148">
        <v>16938</v>
      </c>
      <c r="E469" s="148">
        <v>14923</v>
      </c>
      <c r="F469" s="148">
        <v>14858</v>
      </c>
      <c r="G469" s="148">
        <v>1198</v>
      </c>
      <c r="H469" s="148">
        <v>2414</v>
      </c>
      <c r="I469" s="148">
        <v>3001</v>
      </c>
      <c r="J469" s="148">
        <v>3144</v>
      </c>
    </row>
    <row r="470" spans="1:10" x14ac:dyDescent="0.35">
      <c r="A470" s="149">
        <v>0.31465277777777778</v>
      </c>
      <c r="B470" s="148">
        <v>37</v>
      </c>
      <c r="C470" s="148">
        <v>493</v>
      </c>
      <c r="D470" s="148">
        <v>16171</v>
      </c>
      <c r="E470" s="148">
        <v>13980</v>
      </c>
      <c r="F470" s="148">
        <v>15871</v>
      </c>
      <c r="G470" s="148">
        <v>1277</v>
      </c>
      <c r="H470" s="148">
        <v>2466</v>
      </c>
      <c r="I470" s="148">
        <v>2630</v>
      </c>
      <c r="J470" s="148">
        <v>2853</v>
      </c>
    </row>
    <row r="471" spans="1:10" x14ac:dyDescent="0.35">
      <c r="A471" s="149">
        <v>0.31673611111111111</v>
      </c>
      <c r="B471" s="148">
        <v>37</v>
      </c>
      <c r="C471" s="148">
        <v>690</v>
      </c>
      <c r="D471" s="148">
        <v>16665</v>
      </c>
      <c r="E471" s="148">
        <v>14584</v>
      </c>
      <c r="F471" s="148">
        <v>15242</v>
      </c>
      <c r="G471" s="148">
        <v>1313</v>
      </c>
      <c r="H471" s="148">
        <v>2621</v>
      </c>
      <c r="I471" s="148">
        <v>3651</v>
      </c>
      <c r="J471" s="148">
        <v>2625</v>
      </c>
    </row>
    <row r="472" spans="1:10" x14ac:dyDescent="0.35">
      <c r="A472" s="149">
        <v>0.31881944444444443</v>
      </c>
      <c r="B472" s="148">
        <v>37</v>
      </c>
      <c r="C472" s="148">
        <v>675</v>
      </c>
      <c r="D472" s="148">
        <v>16787</v>
      </c>
      <c r="E472" s="148">
        <v>15270</v>
      </c>
      <c r="F472" s="148">
        <v>14759</v>
      </c>
      <c r="G472" s="148">
        <v>1269</v>
      </c>
      <c r="H472" s="148">
        <v>2468</v>
      </c>
      <c r="I472" s="148">
        <v>3250</v>
      </c>
      <c r="J472" s="148">
        <v>2678</v>
      </c>
    </row>
    <row r="473" spans="1:10" x14ac:dyDescent="0.35">
      <c r="A473" s="149">
        <v>0.32090277777777776</v>
      </c>
      <c r="B473" s="148">
        <v>37</v>
      </c>
      <c r="C473" s="148">
        <v>711</v>
      </c>
      <c r="D473" s="148">
        <v>17086</v>
      </c>
      <c r="E473" s="148">
        <v>15662</v>
      </c>
      <c r="F473" s="148">
        <v>16388</v>
      </c>
      <c r="G473" s="148">
        <v>1228</v>
      </c>
      <c r="H473" s="148">
        <v>2411</v>
      </c>
      <c r="I473" s="148">
        <v>2728</v>
      </c>
      <c r="J473" s="148">
        <v>2993</v>
      </c>
    </row>
    <row r="474" spans="1:10" x14ac:dyDescent="0.35">
      <c r="A474" s="149">
        <v>0.32298611111111114</v>
      </c>
      <c r="B474" s="148">
        <v>37</v>
      </c>
      <c r="C474" s="148">
        <v>631</v>
      </c>
      <c r="D474" s="148">
        <v>16694</v>
      </c>
      <c r="E474" s="148">
        <v>14528</v>
      </c>
      <c r="F474" s="148">
        <v>16182</v>
      </c>
      <c r="G474" s="148">
        <v>1132</v>
      </c>
      <c r="H474" s="148">
        <v>2840</v>
      </c>
      <c r="I474" s="148">
        <v>2709</v>
      </c>
      <c r="J474" s="148">
        <v>3025</v>
      </c>
    </row>
    <row r="475" spans="1:10" x14ac:dyDescent="0.35">
      <c r="A475" s="149">
        <v>0.32506944444444447</v>
      </c>
      <c r="B475" s="148">
        <v>37</v>
      </c>
      <c r="C475" s="148">
        <v>640</v>
      </c>
      <c r="D475" s="148">
        <v>16123</v>
      </c>
      <c r="E475" s="148">
        <v>15611</v>
      </c>
      <c r="F475" s="148">
        <v>16399</v>
      </c>
      <c r="G475" s="148">
        <v>1387</v>
      </c>
      <c r="H475" s="148">
        <v>2854</v>
      </c>
      <c r="I475" s="148">
        <v>3216</v>
      </c>
      <c r="J475" s="148">
        <v>3143</v>
      </c>
    </row>
    <row r="476" spans="1:10" x14ac:dyDescent="0.35">
      <c r="A476" s="149">
        <v>0.32715277777777779</v>
      </c>
      <c r="B476" s="148">
        <v>37</v>
      </c>
      <c r="C476" s="148">
        <v>811</v>
      </c>
      <c r="D476" s="148">
        <v>16848</v>
      </c>
      <c r="E476" s="148">
        <v>14517</v>
      </c>
      <c r="F476" s="148">
        <v>16522</v>
      </c>
      <c r="G476" s="148">
        <v>1146</v>
      </c>
      <c r="H476" s="148">
        <v>2661</v>
      </c>
      <c r="I476" s="148">
        <v>3040</v>
      </c>
      <c r="J476" s="148">
        <v>2793</v>
      </c>
    </row>
    <row r="477" spans="1:10" x14ac:dyDescent="0.35">
      <c r="A477" s="149">
        <v>0.32923611111111112</v>
      </c>
      <c r="B477" s="148">
        <v>37</v>
      </c>
      <c r="C477" s="148">
        <v>699</v>
      </c>
      <c r="D477" s="148">
        <v>16237</v>
      </c>
      <c r="E477" s="148">
        <v>15039</v>
      </c>
      <c r="F477" s="148">
        <v>15096</v>
      </c>
      <c r="G477" s="148">
        <v>968</v>
      </c>
      <c r="H477" s="148">
        <v>2636</v>
      </c>
      <c r="I477" s="148">
        <v>2701</v>
      </c>
      <c r="J477" s="148">
        <v>3164</v>
      </c>
    </row>
    <row r="478" spans="1:10" x14ac:dyDescent="0.35">
      <c r="A478" s="149">
        <v>0.33131944444444444</v>
      </c>
      <c r="B478" s="148">
        <v>37</v>
      </c>
      <c r="C478" s="148">
        <v>726</v>
      </c>
      <c r="D478" s="148">
        <v>16620</v>
      </c>
      <c r="E478" s="148">
        <v>15224</v>
      </c>
      <c r="F478" s="148">
        <v>16111</v>
      </c>
      <c r="G478" s="148">
        <v>1240</v>
      </c>
      <c r="H478" s="148">
        <v>2777</v>
      </c>
      <c r="I478" s="148">
        <v>2795</v>
      </c>
      <c r="J478" s="148">
        <v>2708</v>
      </c>
    </row>
    <row r="479" spans="1:10" x14ac:dyDescent="0.35">
      <c r="A479" s="149">
        <v>0.33340277777777777</v>
      </c>
      <c r="B479" s="148">
        <v>37</v>
      </c>
      <c r="C479" s="148">
        <v>979</v>
      </c>
      <c r="D479" s="148">
        <v>16018</v>
      </c>
      <c r="E479" s="148">
        <v>14229</v>
      </c>
      <c r="F479" s="148">
        <v>15349</v>
      </c>
      <c r="G479" s="148">
        <v>1278</v>
      </c>
      <c r="H479" s="148">
        <v>2450</v>
      </c>
      <c r="I479" s="148">
        <v>2494</v>
      </c>
      <c r="J479" s="148">
        <v>2953</v>
      </c>
    </row>
    <row r="480" spans="1:10" x14ac:dyDescent="0.35">
      <c r="A480" s="149">
        <v>0.3354861111111111</v>
      </c>
      <c r="B480" s="148">
        <v>37</v>
      </c>
      <c r="C480" s="148">
        <v>760</v>
      </c>
      <c r="D480" s="148">
        <v>16372</v>
      </c>
      <c r="E480" s="148">
        <v>15491</v>
      </c>
      <c r="F480" s="148">
        <v>16270</v>
      </c>
      <c r="G480" s="148">
        <v>1297</v>
      </c>
      <c r="H480" s="148">
        <v>2433</v>
      </c>
      <c r="I480" s="148">
        <v>3100</v>
      </c>
      <c r="J480" s="148">
        <v>3240</v>
      </c>
    </row>
    <row r="481" spans="1:10" x14ac:dyDescent="0.35">
      <c r="A481" s="149">
        <v>0.33756944444444442</v>
      </c>
      <c r="B481" s="148">
        <v>37</v>
      </c>
      <c r="C481" s="148">
        <v>914</v>
      </c>
      <c r="D481" s="148">
        <v>16753</v>
      </c>
      <c r="E481" s="148">
        <v>16429</v>
      </c>
      <c r="F481" s="148">
        <v>15979</v>
      </c>
      <c r="G481" s="148">
        <v>1105</v>
      </c>
      <c r="H481" s="148">
        <v>2988</v>
      </c>
      <c r="I481" s="148">
        <v>3011</v>
      </c>
      <c r="J481" s="148">
        <v>2827</v>
      </c>
    </row>
    <row r="482" spans="1:10" x14ac:dyDescent="0.35">
      <c r="A482" s="149">
        <v>0.3396527777777778</v>
      </c>
      <c r="B482" s="148">
        <v>37</v>
      </c>
      <c r="C482" s="148">
        <v>767</v>
      </c>
      <c r="D482" s="148">
        <v>17006</v>
      </c>
      <c r="E482" s="148">
        <v>16502</v>
      </c>
      <c r="F482" s="148">
        <v>16378</v>
      </c>
      <c r="G482" s="148">
        <v>1449</v>
      </c>
      <c r="H482" s="148">
        <v>2833</v>
      </c>
      <c r="I482" s="148">
        <v>3028</v>
      </c>
      <c r="J482" s="148">
        <v>3225</v>
      </c>
    </row>
    <row r="483" spans="1:10" x14ac:dyDescent="0.35">
      <c r="A483" s="149">
        <v>0.34173611111111107</v>
      </c>
      <c r="B483" s="148">
        <v>37</v>
      </c>
      <c r="C483" s="148">
        <v>960</v>
      </c>
      <c r="D483" s="148">
        <v>17396</v>
      </c>
      <c r="E483" s="148">
        <v>15262</v>
      </c>
      <c r="F483" s="148">
        <v>16137</v>
      </c>
      <c r="G483" s="148">
        <v>1485</v>
      </c>
      <c r="H483" s="148">
        <v>2427</v>
      </c>
      <c r="I483" s="148">
        <v>3160</v>
      </c>
      <c r="J483" s="148">
        <v>2960</v>
      </c>
    </row>
    <row r="484" spans="1:10" x14ac:dyDescent="0.35">
      <c r="A484" s="149">
        <v>0.34381944444444446</v>
      </c>
      <c r="B484" s="148">
        <v>37</v>
      </c>
      <c r="C484" s="148">
        <v>578</v>
      </c>
      <c r="D484" s="148">
        <v>17163</v>
      </c>
      <c r="E484" s="148">
        <v>15318</v>
      </c>
      <c r="F484" s="148">
        <v>16964</v>
      </c>
      <c r="G484" s="148">
        <v>1402</v>
      </c>
      <c r="H484" s="148">
        <v>2863</v>
      </c>
      <c r="I484" s="148">
        <v>2852</v>
      </c>
      <c r="J484" s="148">
        <v>3777</v>
      </c>
    </row>
    <row r="485" spans="1:10" x14ac:dyDescent="0.35">
      <c r="A485" s="149">
        <v>0.34590277777777773</v>
      </c>
      <c r="B485" s="148">
        <v>37</v>
      </c>
      <c r="C485" s="148">
        <v>727</v>
      </c>
      <c r="D485" s="148">
        <v>17353</v>
      </c>
      <c r="E485" s="148">
        <v>15009</v>
      </c>
      <c r="F485" s="148">
        <v>16385</v>
      </c>
      <c r="G485" s="148">
        <v>1292</v>
      </c>
      <c r="H485" s="148">
        <v>2688</v>
      </c>
      <c r="I485" s="148">
        <v>2773</v>
      </c>
      <c r="J485" s="148">
        <v>3115</v>
      </c>
    </row>
    <row r="486" spans="1:10" x14ac:dyDescent="0.35">
      <c r="A486" s="149">
        <v>0.34798611111111111</v>
      </c>
      <c r="B486" s="148">
        <v>37</v>
      </c>
      <c r="C486" s="148">
        <v>872</v>
      </c>
      <c r="D486" s="148">
        <v>16889</v>
      </c>
      <c r="E486" s="148">
        <v>16586</v>
      </c>
      <c r="F486" s="148">
        <v>15295</v>
      </c>
      <c r="G486" s="148">
        <v>1373</v>
      </c>
      <c r="H486" s="148">
        <v>2893</v>
      </c>
      <c r="I486" s="148">
        <v>3036</v>
      </c>
      <c r="J486" s="148">
        <v>3524</v>
      </c>
    </row>
    <row r="487" spans="1:10" x14ac:dyDescent="0.35">
      <c r="A487" s="149">
        <v>0.35006944444444449</v>
      </c>
      <c r="B487" s="148">
        <v>37</v>
      </c>
      <c r="C487" s="148">
        <v>843</v>
      </c>
      <c r="D487" s="148">
        <v>17399</v>
      </c>
      <c r="E487" s="148">
        <v>15496</v>
      </c>
      <c r="F487" s="148">
        <v>15943</v>
      </c>
      <c r="G487" s="148">
        <v>1328</v>
      </c>
      <c r="H487" s="148">
        <v>2875</v>
      </c>
      <c r="I487" s="148">
        <v>3230</v>
      </c>
      <c r="J487" s="148">
        <v>3024</v>
      </c>
    </row>
    <row r="488" spans="1:10" x14ac:dyDescent="0.35">
      <c r="A488" s="149">
        <v>0.35215277777777776</v>
      </c>
      <c r="B488" s="148">
        <v>37</v>
      </c>
      <c r="C488" s="148">
        <v>848</v>
      </c>
      <c r="D488" s="148">
        <v>16578</v>
      </c>
      <c r="E488" s="148">
        <v>15904</v>
      </c>
      <c r="F488" s="148">
        <v>14446</v>
      </c>
      <c r="G488" s="148">
        <v>1167</v>
      </c>
      <c r="H488" s="148">
        <v>2675</v>
      </c>
      <c r="I488" s="148">
        <v>3423</v>
      </c>
      <c r="J488" s="148">
        <v>3280</v>
      </c>
    </row>
    <row r="489" spans="1:10" x14ac:dyDescent="0.35">
      <c r="A489" s="149">
        <v>0.35423611111111114</v>
      </c>
      <c r="B489" s="148">
        <v>37</v>
      </c>
      <c r="C489" s="148">
        <v>825</v>
      </c>
      <c r="D489" s="148">
        <v>15686</v>
      </c>
      <c r="E489" s="148">
        <v>16313</v>
      </c>
      <c r="F489" s="148">
        <v>16667</v>
      </c>
      <c r="G489" s="148">
        <v>1209</v>
      </c>
      <c r="H489" s="148">
        <v>2851</v>
      </c>
      <c r="I489" s="148">
        <v>2913</v>
      </c>
      <c r="J489" s="148">
        <v>3446</v>
      </c>
    </row>
    <row r="490" spans="1:10" x14ac:dyDescent="0.35">
      <c r="A490" s="149">
        <v>0.35631944444444441</v>
      </c>
      <c r="B490" s="148">
        <v>37</v>
      </c>
      <c r="C490" s="148">
        <v>692</v>
      </c>
      <c r="D490" s="148">
        <v>16508</v>
      </c>
      <c r="E490" s="148">
        <v>16082</v>
      </c>
      <c r="F490" s="148">
        <v>15763</v>
      </c>
      <c r="G490" s="148">
        <v>1314</v>
      </c>
      <c r="H490" s="148">
        <v>2786</v>
      </c>
      <c r="I490" s="148">
        <v>2564</v>
      </c>
      <c r="J490" s="148">
        <v>3526</v>
      </c>
    </row>
    <row r="491" spans="1:10" x14ac:dyDescent="0.35">
      <c r="A491" s="149">
        <v>0.35840277777777779</v>
      </c>
      <c r="B491" s="148">
        <v>37</v>
      </c>
      <c r="C491" s="148">
        <v>917</v>
      </c>
      <c r="D491" s="148">
        <v>16439</v>
      </c>
      <c r="E491" s="148">
        <v>15509</v>
      </c>
      <c r="F491" s="148">
        <v>14775</v>
      </c>
      <c r="G491" s="148">
        <v>1303</v>
      </c>
      <c r="H491" s="148">
        <v>2639</v>
      </c>
      <c r="I491" s="148">
        <v>3226</v>
      </c>
      <c r="J491" s="148">
        <v>3088</v>
      </c>
    </row>
    <row r="492" spans="1:10" x14ac:dyDescent="0.35">
      <c r="A492" s="149">
        <v>0.36048611111111112</v>
      </c>
      <c r="B492" s="148">
        <v>37</v>
      </c>
      <c r="C492" s="148">
        <v>953</v>
      </c>
      <c r="D492" s="148">
        <v>16611</v>
      </c>
      <c r="E492" s="148">
        <v>15621</v>
      </c>
      <c r="F492" s="148">
        <v>16480</v>
      </c>
      <c r="G492" s="148">
        <v>1420</v>
      </c>
      <c r="H492" s="148">
        <v>3038</v>
      </c>
      <c r="I492" s="148">
        <v>2807</v>
      </c>
      <c r="J492" s="148">
        <v>2984</v>
      </c>
    </row>
    <row r="493" spans="1:10" x14ac:dyDescent="0.35">
      <c r="A493" s="149">
        <v>0.36256944444444444</v>
      </c>
      <c r="B493" s="148">
        <v>37</v>
      </c>
      <c r="C493" s="148">
        <v>872</v>
      </c>
      <c r="D493" s="148">
        <v>17221</v>
      </c>
      <c r="E493" s="148">
        <v>14501</v>
      </c>
      <c r="F493" s="148">
        <v>15921</v>
      </c>
      <c r="G493" s="148">
        <v>1569</v>
      </c>
      <c r="H493" s="148">
        <v>2696</v>
      </c>
      <c r="I493" s="148">
        <v>2903</v>
      </c>
      <c r="J493" s="148">
        <v>2609</v>
      </c>
    </row>
    <row r="494" spans="1:10" x14ac:dyDescent="0.35">
      <c r="A494" s="149">
        <v>0.36465277777777777</v>
      </c>
      <c r="B494" s="148">
        <v>37</v>
      </c>
      <c r="C494" s="148">
        <v>943</v>
      </c>
      <c r="D494" s="148">
        <v>18073</v>
      </c>
      <c r="E494" s="148">
        <v>16879</v>
      </c>
      <c r="F494" s="148">
        <v>15797</v>
      </c>
      <c r="G494" s="148">
        <v>1451</v>
      </c>
      <c r="H494" s="148">
        <v>2718</v>
      </c>
      <c r="I494" s="148">
        <v>2663</v>
      </c>
      <c r="J494" s="148">
        <v>3641</v>
      </c>
    </row>
    <row r="495" spans="1:10" x14ac:dyDescent="0.35">
      <c r="A495" s="149">
        <v>0.3667361111111111</v>
      </c>
      <c r="B495" s="148">
        <v>37</v>
      </c>
      <c r="C495" s="148">
        <v>892</v>
      </c>
      <c r="D495" s="148">
        <v>17352</v>
      </c>
      <c r="E495" s="148">
        <v>15410</v>
      </c>
      <c r="F495" s="148">
        <v>17022</v>
      </c>
      <c r="G495" s="148">
        <v>1524</v>
      </c>
      <c r="H495" s="148">
        <v>2878</v>
      </c>
      <c r="I495" s="148">
        <v>3090</v>
      </c>
      <c r="J495" s="148">
        <v>2985</v>
      </c>
    </row>
    <row r="496" spans="1:10" x14ac:dyDescent="0.35">
      <c r="A496" s="149">
        <v>0.36881944444444442</v>
      </c>
      <c r="B496" s="148">
        <v>37</v>
      </c>
      <c r="C496" s="148">
        <v>918</v>
      </c>
      <c r="D496" s="148">
        <v>18046</v>
      </c>
      <c r="E496" s="148">
        <v>16053</v>
      </c>
      <c r="F496" s="148">
        <v>16072</v>
      </c>
      <c r="G496" s="148">
        <v>1226</v>
      </c>
      <c r="H496" s="148">
        <v>2730</v>
      </c>
      <c r="I496" s="148">
        <v>2872</v>
      </c>
      <c r="J496" s="148">
        <v>3177</v>
      </c>
    </row>
    <row r="497" spans="1:10" x14ac:dyDescent="0.35">
      <c r="A497" s="149">
        <v>0.3709027777777778</v>
      </c>
      <c r="B497" s="148">
        <v>37</v>
      </c>
      <c r="C497" s="148">
        <v>836</v>
      </c>
      <c r="D497" s="148">
        <v>16816</v>
      </c>
      <c r="E497" s="148">
        <v>16745</v>
      </c>
      <c r="F497" s="148">
        <v>15874</v>
      </c>
      <c r="G497" s="148">
        <v>1123</v>
      </c>
      <c r="H497" s="148">
        <v>2969</v>
      </c>
      <c r="I497" s="148">
        <v>3028</v>
      </c>
      <c r="J497" s="148">
        <v>3098</v>
      </c>
    </row>
    <row r="498" spans="1:10" x14ac:dyDescent="0.35">
      <c r="A498" s="149">
        <v>0.37298611111111107</v>
      </c>
      <c r="B498" s="148">
        <v>37</v>
      </c>
      <c r="C498" s="148">
        <v>845</v>
      </c>
      <c r="D498" s="148">
        <v>16958</v>
      </c>
      <c r="E498" s="148">
        <v>15727</v>
      </c>
      <c r="F498" s="148">
        <v>16345</v>
      </c>
      <c r="G498" s="148">
        <v>1245</v>
      </c>
      <c r="H498" s="148">
        <v>3007</v>
      </c>
      <c r="I498" s="148">
        <v>3355</v>
      </c>
      <c r="J498" s="148">
        <v>3118</v>
      </c>
    </row>
    <row r="499" spans="1:10" x14ac:dyDescent="0.35">
      <c r="A499" s="149">
        <v>0.37506944444444446</v>
      </c>
      <c r="B499" s="148">
        <v>37</v>
      </c>
      <c r="C499" s="148">
        <v>854</v>
      </c>
      <c r="D499" s="148">
        <v>17096</v>
      </c>
      <c r="E499" s="148">
        <v>15532</v>
      </c>
      <c r="F499" s="148">
        <v>16095</v>
      </c>
      <c r="G499" s="148">
        <v>937</v>
      </c>
      <c r="H499" s="148">
        <v>2635</v>
      </c>
      <c r="I499" s="148">
        <v>3451</v>
      </c>
      <c r="J499" s="148">
        <v>3132</v>
      </c>
    </row>
    <row r="500" spans="1:10" x14ac:dyDescent="0.35">
      <c r="A500" s="149">
        <v>0.37715277777777773</v>
      </c>
      <c r="B500" s="148">
        <v>37</v>
      </c>
      <c r="C500" s="148">
        <v>1087</v>
      </c>
      <c r="D500" s="148">
        <v>16956</v>
      </c>
      <c r="E500" s="148">
        <v>16085</v>
      </c>
      <c r="F500" s="148">
        <v>16643</v>
      </c>
      <c r="G500" s="148">
        <v>1262</v>
      </c>
      <c r="H500" s="148">
        <v>2698</v>
      </c>
      <c r="I500" s="148">
        <v>3176</v>
      </c>
      <c r="J500" s="148">
        <v>3337</v>
      </c>
    </row>
    <row r="501" spans="1:10" x14ac:dyDescent="0.35">
      <c r="A501" s="149">
        <v>0.37923611111111111</v>
      </c>
      <c r="B501" s="148">
        <v>37</v>
      </c>
      <c r="C501" s="148">
        <v>945</v>
      </c>
      <c r="D501" s="148">
        <v>17404</v>
      </c>
      <c r="E501" s="148">
        <v>15531</v>
      </c>
      <c r="F501" s="148">
        <v>15970</v>
      </c>
      <c r="G501" s="148">
        <v>1455</v>
      </c>
      <c r="H501" s="148">
        <v>2900</v>
      </c>
      <c r="I501" s="148">
        <v>3555</v>
      </c>
      <c r="J501" s="148">
        <v>3563</v>
      </c>
    </row>
    <row r="502" spans="1:10" x14ac:dyDescent="0.35">
      <c r="A502" s="149">
        <v>0.38131944444444449</v>
      </c>
      <c r="B502" s="148">
        <v>37</v>
      </c>
      <c r="C502" s="148">
        <v>734</v>
      </c>
      <c r="D502" s="148">
        <v>17690</v>
      </c>
      <c r="E502" s="148">
        <v>15591</v>
      </c>
      <c r="F502" s="148">
        <v>16502</v>
      </c>
      <c r="G502" s="148">
        <v>1175</v>
      </c>
      <c r="H502" s="148">
        <v>2843</v>
      </c>
      <c r="I502" s="148">
        <v>3070</v>
      </c>
      <c r="J502" s="148">
        <v>3329</v>
      </c>
    </row>
    <row r="503" spans="1:10" x14ac:dyDescent="0.35">
      <c r="A503" s="149">
        <v>0.38340277777777776</v>
      </c>
      <c r="B503" s="148">
        <v>37</v>
      </c>
      <c r="C503" s="148">
        <v>879</v>
      </c>
      <c r="D503" s="148">
        <v>17449</v>
      </c>
      <c r="E503" s="148">
        <v>15294</v>
      </c>
      <c r="F503" s="148">
        <v>16175</v>
      </c>
      <c r="G503" s="148">
        <v>1197</v>
      </c>
      <c r="H503" s="148">
        <v>2991</v>
      </c>
      <c r="I503" s="148">
        <v>2541</v>
      </c>
      <c r="J503" s="148">
        <v>3342</v>
      </c>
    </row>
    <row r="504" spans="1:10" x14ac:dyDescent="0.35">
      <c r="A504" s="149">
        <v>0.38548611111111114</v>
      </c>
      <c r="B504" s="148">
        <v>37</v>
      </c>
      <c r="C504" s="148">
        <v>675</v>
      </c>
      <c r="D504" s="148">
        <v>17253</v>
      </c>
      <c r="E504" s="148">
        <v>16274</v>
      </c>
      <c r="F504" s="148">
        <v>15549</v>
      </c>
      <c r="G504" s="148">
        <v>1508</v>
      </c>
      <c r="H504" s="148">
        <v>2933</v>
      </c>
      <c r="I504" s="148">
        <v>3330</v>
      </c>
      <c r="J504" s="148">
        <v>3159</v>
      </c>
    </row>
    <row r="505" spans="1:10" x14ac:dyDescent="0.35">
      <c r="A505" s="149">
        <v>0.38756944444444441</v>
      </c>
      <c r="B505" s="148">
        <v>37</v>
      </c>
      <c r="C505" s="148">
        <v>1110</v>
      </c>
      <c r="D505" s="148">
        <v>17648</v>
      </c>
      <c r="E505" s="148">
        <v>15942</v>
      </c>
      <c r="F505" s="148">
        <v>16601</v>
      </c>
      <c r="G505" s="148">
        <v>1463</v>
      </c>
      <c r="H505" s="148">
        <v>3072</v>
      </c>
      <c r="I505" s="148">
        <v>3387</v>
      </c>
      <c r="J505" s="148">
        <v>3328</v>
      </c>
    </row>
    <row r="506" spans="1:10" x14ac:dyDescent="0.35">
      <c r="A506" s="149">
        <v>0.38965277777777779</v>
      </c>
      <c r="B506" s="148">
        <v>37.1</v>
      </c>
      <c r="C506" s="148">
        <v>938</v>
      </c>
      <c r="D506" s="148">
        <v>18116</v>
      </c>
      <c r="E506" s="148">
        <v>16043</v>
      </c>
      <c r="F506" s="148">
        <v>16307</v>
      </c>
      <c r="G506" s="148">
        <v>1231</v>
      </c>
      <c r="H506" s="148">
        <v>3036</v>
      </c>
      <c r="I506" s="148">
        <v>3592</v>
      </c>
      <c r="J506" s="148">
        <v>2986</v>
      </c>
    </row>
    <row r="507" spans="1:10" x14ac:dyDescent="0.35">
      <c r="A507" s="149">
        <v>0.39173611111111112</v>
      </c>
      <c r="B507" s="148">
        <v>37</v>
      </c>
      <c r="C507" s="148">
        <v>930</v>
      </c>
      <c r="D507" s="148">
        <v>17193</v>
      </c>
      <c r="E507" s="148">
        <v>15457</v>
      </c>
      <c r="F507" s="148">
        <v>16591</v>
      </c>
      <c r="G507" s="148">
        <v>977</v>
      </c>
      <c r="H507" s="148">
        <v>2975</v>
      </c>
      <c r="I507" s="148">
        <v>3242</v>
      </c>
      <c r="J507" s="148">
        <v>3101</v>
      </c>
    </row>
    <row r="508" spans="1:10" x14ac:dyDescent="0.35">
      <c r="A508" s="149">
        <v>0.39381944444444444</v>
      </c>
      <c r="B508" s="148">
        <v>37</v>
      </c>
      <c r="C508" s="148">
        <v>805</v>
      </c>
      <c r="D508" s="148">
        <v>17233</v>
      </c>
      <c r="E508" s="148">
        <v>15851</v>
      </c>
      <c r="F508" s="148">
        <v>16823</v>
      </c>
      <c r="G508" s="148">
        <v>1262</v>
      </c>
      <c r="H508" s="148">
        <v>2683</v>
      </c>
      <c r="I508" s="148">
        <v>2910</v>
      </c>
      <c r="J508" s="148">
        <v>3236</v>
      </c>
    </row>
    <row r="509" spans="1:10" x14ac:dyDescent="0.35">
      <c r="A509" s="149">
        <v>0.39590277777777777</v>
      </c>
      <c r="B509" s="148">
        <v>37</v>
      </c>
      <c r="C509" s="148">
        <v>1069</v>
      </c>
      <c r="D509" s="148">
        <v>18174</v>
      </c>
      <c r="E509" s="148">
        <v>16183</v>
      </c>
      <c r="F509" s="148">
        <v>16290</v>
      </c>
      <c r="G509" s="148">
        <v>1344</v>
      </c>
      <c r="H509" s="148">
        <v>2526</v>
      </c>
      <c r="I509" s="148">
        <v>3371</v>
      </c>
      <c r="J509" s="148">
        <v>3111</v>
      </c>
    </row>
    <row r="510" spans="1:10" x14ac:dyDescent="0.35">
      <c r="A510" s="149">
        <v>0.3979861111111111</v>
      </c>
      <c r="B510" s="148">
        <v>37</v>
      </c>
      <c r="C510" s="148">
        <v>965</v>
      </c>
      <c r="D510" s="148">
        <v>16820</v>
      </c>
      <c r="E510" s="148">
        <v>17399</v>
      </c>
      <c r="F510" s="148">
        <v>16193</v>
      </c>
      <c r="G510" s="148">
        <v>1285</v>
      </c>
      <c r="H510" s="148">
        <v>2900</v>
      </c>
      <c r="I510" s="148">
        <v>3246</v>
      </c>
      <c r="J510" s="148">
        <v>3438</v>
      </c>
    </row>
    <row r="511" spans="1:10" x14ac:dyDescent="0.35">
      <c r="A511" s="149">
        <v>0.40006944444444442</v>
      </c>
      <c r="B511" s="148">
        <v>37</v>
      </c>
      <c r="C511" s="148">
        <v>921</v>
      </c>
      <c r="D511" s="148">
        <v>16825</v>
      </c>
      <c r="E511" s="148">
        <v>15355</v>
      </c>
      <c r="F511" s="148">
        <v>16171</v>
      </c>
      <c r="G511" s="148">
        <v>1038</v>
      </c>
      <c r="H511" s="148">
        <v>2784</v>
      </c>
      <c r="I511" s="148">
        <v>3220</v>
      </c>
      <c r="J511" s="148">
        <v>3326</v>
      </c>
    </row>
    <row r="512" spans="1:10" x14ac:dyDescent="0.35">
      <c r="A512" s="149">
        <v>0.4021527777777778</v>
      </c>
      <c r="B512" s="148">
        <v>37</v>
      </c>
      <c r="C512" s="148">
        <v>1152</v>
      </c>
      <c r="D512" s="148">
        <v>16709</v>
      </c>
      <c r="E512" s="148">
        <v>15701</v>
      </c>
      <c r="F512" s="148">
        <v>17471</v>
      </c>
      <c r="G512" s="148">
        <v>1583</v>
      </c>
      <c r="H512" s="148">
        <v>3001</v>
      </c>
      <c r="I512" s="148">
        <v>3271</v>
      </c>
      <c r="J512" s="148">
        <v>3251</v>
      </c>
    </row>
    <row r="513" spans="1:10" x14ac:dyDescent="0.35">
      <c r="A513" s="149">
        <v>0.40423611111111107</v>
      </c>
      <c r="B513" s="148">
        <v>37</v>
      </c>
      <c r="C513" s="148">
        <v>995</v>
      </c>
      <c r="D513" s="148">
        <v>17903</v>
      </c>
      <c r="E513" s="148">
        <v>15975</v>
      </c>
      <c r="F513" s="148">
        <v>17704</v>
      </c>
      <c r="G513" s="148">
        <v>1377</v>
      </c>
      <c r="H513" s="148">
        <v>2985</v>
      </c>
      <c r="I513" s="148">
        <v>3356</v>
      </c>
      <c r="J513" s="148">
        <v>4329</v>
      </c>
    </row>
    <row r="514" spans="1:10" x14ac:dyDescent="0.35">
      <c r="A514" s="149">
        <v>0.40631944444444446</v>
      </c>
      <c r="B514" s="148">
        <v>37</v>
      </c>
      <c r="C514" s="148">
        <v>1059</v>
      </c>
      <c r="D514" s="148">
        <v>18134</v>
      </c>
      <c r="E514" s="148">
        <v>15923</v>
      </c>
      <c r="F514" s="148">
        <v>17043</v>
      </c>
      <c r="G514" s="148">
        <v>1557</v>
      </c>
      <c r="H514" s="148">
        <v>3133</v>
      </c>
      <c r="I514" s="148">
        <v>3677</v>
      </c>
      <c r="J514" s="148">
        <v>3103</v>
      </c>
    </row>
    <row r="515" spans="1:10" x14ac:dyDescent="0.35">
      <c r="A515" s="149">
        <v>0.40840277777777773</v>
      </c>
      <c r="B515" s="148">
        <v>37</v>
      </c>
      <c r="C515" s="148">
        <v>869</v>
      </c>
      <c r="D515" s="148">
        <v>18568</v>
      </c>
      <c r="E515" s="148">
        <v>16444</v>
      </c>
      <c r="F515" s="148">
        <v>17089</v>
      </c>
      <c r="G515" s="148">
        <v>1120</v>
      </c>
      <c r="H515" s="148">
        <v>3197</v>
      </c>
      <c r="I515" s="148">
        <v>3284</v>
      </c>
      <c r="J515" s="148">
        <v>3003</v>
      </c>
    </row>
    <row r="516" spans="1:10" x14ac:dyDescent="0.35">
      <c r="A516" s="149">
        <v>0.41048611111111111</v>
      </c>
      <c r="B516" s="148">
        <v>37</v>
      </c>
      <c r="C516" s="148">
        <v>924</v>
      </c>
      <c r="D516" s="148">
        <v>18273</v>
      </c>
      <c r="E516" s="148">
        <v>16314</v>
      </c>
      <c r="F516" s="148">
        <v>16833</v>
      </c>
      <c r="G516" s="148">
        <v>1090</v>
      </c>
      <c r="H516" s="148">
        <v>2581</v>
      </c>
      <c r="I516" s="148">
        <v>3358</v>
      </c>
      <c r="J516" s="148">
        <v>4182</v>
      </c>
    </row>
    <row r="517" spans="1:10" x14ac:dyDescent="0.35">
      <c r="A517" s="149">
        <v>0.41256944444444449</v>
      </c>
      <c r="B517" s="148">
        <v>37</v>
      </c>
      <c r="C517" s="148">
        <v>1031</v>
      </c>
      <c r="D517" s="148">
        <v>17397</v>
      </c>
      <c r="E517" s="148">
        <v>15580</v>
      </c>
      <c r="F517" s="148">
        <v>17944</v>
      </c>
      <c r="G517" s="148">
        <v>1350</v>
      </c>
      <c r="H517" s="148">
        <v>2965</v>
      </c>
      <c r="I517" s="148">
        <v>3328</v>
      </c>
      <c r="J517" s="148">
        <v>3284</v>
      </c>
    </row>
    <row r="518" spans="1:10" x14ac:dyDescent="0.35">
      <c r="A518" s="149">
        <v>0.41465277777777776</v>
      </c>
      <c r="B518" s="148">
        <v>37</v>
      </c>
      <c r="C518" s="148">
        <v>877</v>
      </c>
      <c r="D518" s="148">
        <v>17611</v>
      </c>
      <c r="E518" s="148">
        <v>17009</v>
      </c>
      <c r="F518" s="148">
        <v>16703</v>
      </c>
      <c r="G518" s="148">
        <v>1392</v>
      </c>
      <c r="H518" s="148">
        <v>2774</v>
      </c>
      <c r="I518" s="148">
        <v>3617</v>
      </c>
      <c r="J518" s="148">
        <v>3524</v>
      </c>
    </row>
    <row r="519" spans="1:10" x14ac:dyDescent="0.35">
      <c r="A519" s="149">
        <v>0.41673611111111114</v>
      </c>
      <c r="B519" s="148">
        <v>37</v>
      </c>
      <c r="C519" s="148">
        <v>798</v>
      </c>
      <c r="D519" s="148">
        <v>18344</v>
      </c>
      <c r="E519" s="148">
        <v>16786</v>
      </c>
      <c r="F519" s="148">
        <v>16565</v>
      </c>
      <c r="G519" s="148">
        <v>1206</v>
      </c>
      <c r="H519" s="148">
        <v>3250</v>
      </c>
      <c r="I519" s="148">
        <v>3348</v>
      </c>
      <c r="J519" s="148">
        <v>3300</v>
      </c>
    </row>
    <row r="520" spans="1:10" x14ac:dyDescent="0.35">
      <c r="A520" s="149">
        <v>0.41881944444444441</v>
      </c>
      <c r="B520" s="148">
        <v>37</v>
      </c>
      <c r="C520" s="148">
        <v>892</v>
      </c>
      <c r="D520" s="148">
        <v>17684</v>
      </c>
      <c r="E520" s="148">
        <v>15922</v>
      </c>
      <c r="F520" s="148">
        <v>17441</v>
      </c>
      <c r="G520" s="148">
        <v>1272</v>
      </c>
      <c r="H520" s="148">
        <v>2618</v>
      </c>
      <c r="I520" s="148">
        <v>3403</v>
      </c>
      <c r="J520" s="148">
        <v>3227</v>
      </c>
    </row>
    <row r="521" spans="1:10" x14ac:dyDescent="0.35">
      <c r="A521" s="149">
        <v>0.42090277777777779</v>
      </c>
      <c r="B521" s="148">
        <v>37</v>
      </c>
      <c r="C521" s="148">
        <v>951</v>
      </c>
      <c r="D521" s="148">
        <v>16545</v>
      </c>
      <c r="E521" s="148">
        <v>15563</v>
      </c>
      <c r="F521" s="148">
        <v>17557</v>
      </c>
      <c r="G521" s="148">
        <v>1449</v>
      </c>
      <c r="H521" s="148">
        <v>3163</v>
      </c>
      <c r="I521" s="148">
        <v>3253</v>
      </c>
      <c r="J521" s="148">
        <v>3265</v>
      </c>
    </row>
    <row r="522" spans="1:10" x14ac:dyDescent="0.35">
      <c r="A522" s="149">
        <v>0.42298611111111112</v>
      </c>
      <c r="B522" s="148">
        <v>37</v>
      </c>
      <c r="C522" s="148">
        <v>908</v>
      </c>
      <c r="D522" s="148">
        <v>18015</v>
      </c>
      <c r="E522" s="148">
        <v>16157</v>
      </c>
      <c r="F522" s="148">
        <v>16557</v>
      </c>
      <c r="G522" s="148">
        <v>1600</v>
      </c>
      <c r="H522" s="148">
        <v>2909</v>
      </c>
      <c r="I522" s="148">
        <v>3245</v>
      </c>
      <c r="J522" s="148">
        <v>3159</v>
      </c>
    </row>
    <row r="523" spans="1:10" x14ac:dyDescent="0.35">
      <c r="A523" s="149">
        <v>0.42506944444444444</v>
      </c>
      <c r="B523" s="148">
        <v>37.1</v>
      </c>
      <c r="C523" s="148">
        <v>1186</v>
      </c>
      <c r="D523" s="148">
        <v>17206</v>
      </c>
      <c r="E523" s="148">
        <v>16374</v>
      </c>
      <c r="F523" s="148">
        <v>17039</v>
      </c>
      <c r="G523" s="148">
        <v>1412</v>
      </c>
      <c r="H523" s="148">
        <v>2860</v>
      </c>
      <c r="I523" s="148">
        <v>2915</v>
      </c>
      <c r="J523" s="148">
        <v>3560</v>
      </c>
    </row>
    <row r="524" spans="1:10" x14ac:dyDescent="0.35">
      <c r="A524" s="149">
        <v>0.42715277777777777</v>
      </c>
      <c r="B524" s="148">
        <v>37</v>
      </c>
      <c r="C524" s="148">
        <v>1061</v>
      </c>
      <c r="D524" s="148">
        <v>18188</v>
      </c>
      <c r="E524" s="148">
        <v>16845</v>
      </c>
      <c r="F524" s="148">
        <v>16282</v>
      </c>
      <c r="G524" s="148">
        <v>1352</v>
      </c>
      <c r="H524" s="148">
        <v>2850</v>
      </c>
      <c r="I524" s="148">
        <v>3260</v>
      </c>
      <c r="J524" s="148">
        <v>3583</v>
      </c>
    </row>
    <row r="525" spans="1:10" x14ac:dyDescent="0.35">
      <c r="A525" s="149">
        <v>0.4292361111111111</v>
      </c>
      <c r="B525" s="148">
        <v>37</v>
      </c>
      <c r="C525" s="148">
        <v>1328</v>
      </c>
      <c r="D525" s="148">
        <v>18790</v>
      </c>
      <c r="E525" s="148">
        <v>16148</v>
      </c>
      <c r="F525" s="148">
        <v>16476</v>
      </c>
      <c r="G525" s="148">
        <v>1353</v>
      </c>
      <c r="H525" s="148">
        <v>3034</v>
      </c>
      <c r="I525" s="148">
        <v>3180</v>
      </c>
      <c r="J525" s="148">
        <v>3318</v>
      </c>
    </row>
    <row r="526" spans="1:10" x14ac:dyDescent="0.35">
      <c r="A526" s="149">
        <v>0.43131944444444442</v>
      </c>
      <c r="B526" s="148">
        <v>37</v>
      </c>
      <c r="C526" s="148">
        <v>827</v>
      </c>
      <c r="D526" s="148">
        <v>17778</v>
      </c>
      <c r="E526" s="148">
        <v>16003</v>
      </c>
      <c r="F526" s="148">
        <v>16486</v>
      </c>
      <c r="G526" s="148">
        <v>1293</v>
      </c>
      <c r="H526" s="148">
        <v>3087</v>
      </c>
      <c r="I526" s="148">
        <v>3838</v>
      </c>
      <c r="J526" s="148">
        <v>3620</v>
      </c>
    </row>
    <row r="527" spans="1:10" x14ac:dyDescent="0.35">
      <c r="A527" s="149">
        <v>0.4334027777777778</v>
      </c>
      <c r="B527" s="148">
        <v>37</v>
      </c>
      <c r="C527" s="148">
        <v>901</v>
      </c>
      <c r="D527" s="148">
        <v>18143</v>
      </c>
      <c r="E527" s="148">
        <v>15325</v>
      </c>
      <c r="F527" s="148">
        <v>16278</v>
      </c>
      <c r="G527" s="148">
        <v>1551</v>
      </c>
      <c r="H527" s="148">
        <v>3510</v>
      </c>
      <c r="I527" s="148">
        <v>3613</v>
      </c>
      <c r="J527" s="148">
        <v>3769</v>
      </c>
    </row>
    <row r="528" spans="1:10" x14ac:dyDescent="0.35">
      <c r="A528" s="149">
        <v>0.43548611111111107</v>
      </c>
      <c r="B528" s="148">
        <v>37</v>
      </c>
      <c r="C528" s="148">
        <v>1123</v>
      </c>
      <c r="D528" s="148">
        <v>17507</v>
      </c>
      <c r="E528" s="148">
        <v>16407</v>
      </c>
      <c r="F528" s="148">
        <v>16726</v>
      </c>
      <c r="G528" s="148">
        <v>1592</v>
      </c>
      <c r="H528" s="148">
        <v>2975</v>
      </c>
      <c r="I528" s="148">
        <v>3303</v>
      </c>
      <c r="J528" s="148">
        <v>3632</v>
      </c>
    </row>
    <row r="529" spans="1:10" x14ac:dyDescent="0.35">
      <c r="A529" s="149">
        <v>0.43756944444444446</v>
      </c>
      <c r="B529" s="148">
        <v>37</v>
      </c>
      <c r="C529" s="148">
        <v>993</v>
      </c>
      <c r="D529" s="148">
        <v>16214</v>
      </c>
      <c r="E529" s="148">
        <v>15911</v>
      </c>
      <c r="F529" s="148">
        <v>16927</v>
      </c>
      <c r="G529" s="148">
        <v>1336</v>
      </c>
      <c r="H529" s="148">
        <v>3683</v>
      </c>
      <c r="I529" s="148">
        <v>3569</v>
      </c>
      <c r="J529" s="148">
        <v>3385</v>
      </c>
    </row>
    <row r="530" spans="1:10" x14ac:dyDescent="0.35">
      <c r="A530" s="149">
        <v>0.43965277777777773</v>
      </c>
      <c r="B530" s="148">
        <v>37</v>
      </c>
      <c r="C530" s="148">
        <v>878</v>
      </c>
      <c r="D530" s="148">
        <v>17350</v>
      </c>
      <c r="E530" s="148">
        <v>16219</v>
      </c>
      <c r="F530" s="148">
        <v>16003</v>
      </c>
      <c r="G530" s="148">
        <v>1269</v>
      </c>
      <c r="H530" s="148">
        <v>3070</v>
      </c>
      <c r="I530" s="148">
        <v>3536</v>
      </c>
      <c r="J530" s="148">
        <v>3319</v>
      </c>
    </row>
    <row r="531" spans="1:10" x14ac:dyDescent="0.35">
      <c r="A531" s="149">
        <v>0.44173611111111111</v>
      </c>
      <c r="B531" s="148">
        <v>37</v>
      </c>
      <c r="C531" s="148">
        <v>969</v>
      </c>
      <c r="D531" s="148">
        <v>17096</v>
      </c>
      <c r="E531" s="148">
        <v>16149</v>
      </c>
      <c r="F531" s="148">
        <v>17749</v>
      </c>
      <c r="G531" s="148">
        <v>1407</v>
      </c>
      <c r="H531" s="148">
        <v>2639</v>
      </c>
      <c r="I531" s="148">
        <v>3595</v>
      </c>
      <c r="J531" s="148">
        <v>3334</v>
      </c>
    </row>
    <row r="532" spans="1:10" x14ac:dyDescent="0.35">
      <c r="A532" s="149">
        <v>0.44381944444444449</v>
      </c>
      <c r="B532" s="148">
        <v>37</v>
      </c>
      <c r="C532" s="148">
        <v>998</v>
      </c>
      <c r="D532" s="148">
        <v>17345</v>
      </c>
      <c r="E532" s="148">
        <v>15318</v>
      </c>
      <c r="F532" s="148">
        <v>16477</v>
      </c>
      <c r="G532" s="148">
        <v>1077</v>
      </c>
      <c r="H532" s="148">
        <v>3169</v>
      </c>
      <c r="I532" s="148">
        <v>3928</v>
      </c>
      <c r="J532" s="148">
        <v>3397</v>
      </c>
    </row>
    <row r="533" spans="1:10" x14ac:dyDescent="0.35">
      <c r="A533" s="149">
        <v>0.44590277777777776</v>
      </c>
      <c r="B533" s="148">
        <v>37</v>
      </c>
      <c r="C533" s="148">
        <v>958</v>
      </c>
      <c r="D533" s="148">
        <v>16868</v>
      </c>
      <c r="E533" s="148">
        <v>15467</v>
      </c>
      <c r="F533" s="148">
        <v>17752</v>
      </c>
      <c r="G533" s="148">
        <v>1368</v>
      </c>
      <c r="H533" s="148">
        <v>2860</v>
      </c>
      <c r="I533" s="148">
        <v>3615</v>
      </c>
      <c r="J533" s="148">
        <v>3666</v>
      </c>
    </row>
    <row r="534" spans="1:10" x14ac:dyDescent="0.35">
      <c r="A534" s="149">
        <v>0.44798611111111114</v>
      </c>
      <c r="B534" s="148">
        <v>37</v>
      </c>
      <c r="C534" s="148">
        <v>1160</v>
      </c>
      <c r="D534" s="148">
        <v>18437</v>
      </c>
      <c r="E534" s="148">
        <v>17786</v>
      </c>
      <c r="F534" s="148">
        <v>17171</v>
      </c>
      <c r="G534" s="148">
        <v>1349</v>
      </c>
      <c r="H534" s="148">
        <v>3150</v>
      </c>
      <c r="I534" s="148">
        <v>3583</v>
      </c>
      <c r="J534" s="148">
        <v>3622</v>
      </c>
    </row>
    <row r="535" spans="1:10" x14ac:dyDescent="0.35">
      <c r="A535" s="149">
        <v>0.45006944444444441</v>
      </c>
      <c r="B535" s="148">
        <v>37</v>
      </c>
      <c r="C535" s="148">
        <v>1201</v>
      </c>
      <c r="D535" s="148">
        <v>17861</v>
      </c>
      <c r="E535" s="148">
        <v>16814</v>
      </c>
      <c r="F535" s="148">
        <v>17227</v>
      </c>
      <c r="G535" s="148">
        <v>1448</v>
      </c>
      <c r="H535" s="148">
        <v>3531</v>
      </c>
      <c r="I535" s="148">
        <v>3298</v>
      </c>
      <c r="J535" s="148">
        <v>3701</v>
      </c>
    </row>
    <row r="536" spans="1:10" x14ac:dyDescent="0.35">
      <c r="A536" s="149">
        <v>0.45215277777777779</v>
      </c>
      <c r="B536" s="148">
        <v>37</v>
      </c>
      <c r="C536" s="148">
        <v>1043</v>
      </c>
      <c r="D536" s="148">
        <v>17392</v>
      </c>
      <c r="E536" s="148">
        <v>15843</v>
      </c>
      <c r="F536" s="148">
        <v>17558</v>
      </c>
      <c r="G536" s="148">
        <v>1270</v>
      </c>
      <c r="H536" s="148">
        <v>3167</v>
      </c>
      <c r="I536" s="148">
        <v>3562</v>
      </c>
      <c r="J536" s="148">
        <v>3507</v>
      </c>
    </row>
    <row r="537" spans="1:10" x14ac:dyDescent="0.35">
      <c r="A537" s="149">
        <v>0.45423611111111112</v>
      </c>
      <c r="B537" s="148">
        <v>37</v>
      </c>
      <c r="C537" s="148">
        <v>1337</v>
      </c>
      <c r="D537" s="148">
        <v>17835</v>
      </c>
      <c r="E537" s="148">
        <v>16562</v>
      </c>
      <c r="F537" s="148">
        <v>16093</v>
      </c>
      <c r="G537" s="148">
        <v>1516</v>
      </c>
      <c r="H537" s="148">
        <v>2700</v>
      </c>
      <c r="I537" s="148">
        <v>3595</v>
      </c>
      <c r="J537" s="148">
        <v>3777</v>
      </c>
    </row>
    <row r="538" spans="1:10" x14ac:dyDescent="0.35">
      <c r="A538" s="149">
        <v>0.45631944444444444</v>
      </c>
      <c r="B538" s="148">
        <v>37</v>
      </c>
      <c r="C538" s="148">
        <v>926</v>
      </c>
      <c r="D538" s="148">
        <v>16638</v>
      </c>
      <c r="E538" s="148">
        <v>15894</v>
      </c>
      <c r="F538" s="148">
        <v>16856</v>
      </c>
      <c r="G538" s="148">
        <v>1312</v>
      </c>
      <c r="H538" s="148">
        <v>2841</v>
      </c>
      <c r="I538" s="148">
        <v>3734</v>
      </c>
      <c r="J538" s="148">
        <v>3456</v>
      </c>
    </row>
    <row r="539" spans="1:10" x14ac:dyDescent="0.35">
      <c r="A539" s="149">
        <v>0.45840277777777777</v>
      </c>
      <c r="B539" s="148">
        <v>37</v>
      </c>
      <c r="C539" s="148">
        <v>1134</v>
      </c>
      <c r="D539" s="148">
        <v>18361</v>
      </c>
      <c r="E539" s="148">
        <v>16426</v>
      </c>
      <c r="F539" s="148">
        <v>16667</v>
      </c>
      <c r="G539" s="148">
        <v>1351</v>
      </c>
      <c r="H539" s="148">
        <v>3341</v>
      </c>
      <c r="I539" s="148">
        <v>3372</v>
      </c>
      <c r="J539" s="148">
        <v>3676</v>
      </c>
    </row>
    <row r="540" spans="1:10" x14ac:dyDescent="0.35">
      <c r="A540" s="149">
        <v>0.4604861111111111</v>
      </c>
      <c r="B540" s="148">
        <v>37</v>
      </c>
      <c r="C540" s="148">
        <v>837</v>
      </c>
      <c r="D540" s="148">
        <v>18493</v>
      </c>
      <c r="E540" s="148">
        <v>16267</v>
      </c>
      <c r="F540" s="148">
        <v>18190</v>
      </c>
      <c r="G540" s="148">
        <v>1317</v>
      </c>
      <c r="H540" s="148">
        <v>3254</v>
      </c>
      <c r="I540" s="148">
        <v>3721</v>
      </c>
      <c r="J540" s="148">
        <v>3321</v>
      </c>
    </row>
    <row r="541" spans="1:10" x14ac:dyDescent="0.35">
      <c r="A541" s="149">
        <v>0.46256944444444442</v>
      </c>
      <c r="B541" s="148">
        <v>37</v>
      </c>
      <c r="C541" s="148">
        <v>941</v>
      </c>
      <c r="D541" s="148">
        <v>17495</v>
      </c>
      <c r="E541" s="148">
        <v>16838</v>
      </c>
      <c r="F541" s="148">
        <v>17662</v>
      </c>
      <c r="G541" s="148">
        <v>1309</v>
      </c>
      <c r="H541" s="148">
        <v>3579</v>
      </c>
      <c r="I541" s="148">
        <v>3551</v>
      </c>
      <c r="J541" s="148">
        <v>3474</v>
      </c>
    </row>
    <row r="542" spans="1:10" x14ac:dyDescent="0.35">
      <c r="A542" s="149">
        <v>0.4646527777777778</v>
      </c>
      <c r="B542" s="148">
        <v>37</v>
      </c>
      <c r="C542" s="148">
        <v>1091</v>
      </c>
      <c r="D542" s="148">
        <v>17583</v>
      </c>
      <c r="E542" s="148">
        <v>16361</v>
      </c>
      <c r="F542" s="148">
        <v>17085</v>
      </c>
      <c r="G542" s="148">
        <v>1183</v>
      </c>
      <c r="H542" s="148">
        <v>3500</v>
      </c>
      <c r="I542" s="148">
        <v>3256</v>
      </c>
      <c r="J542" s="148">
        <v>3775</v>
      </c>
    </row>
    <row r="543" spans="1:10" x14ac:dyDescent="0.35">
      <c r="A543" s="149">
        <v>0.46673611111111107</v>
      </c>
      <c r="B543" s="148">
        <v>37</v>
      </c>
      <c r="C543" s="148">
        <v>1184</v>
      </c>
      <c r="D543" s="148">
        <v>17860</v>
      </c>
      <c r="E543" s="148">
        <v>16940</v>
      </c>
      <c r="F543" s="148">
        <v>17542</v>
      </c>
      <c r="G543" s="148">
        <v>1236</v>
      </c>
      <c r="H543" s="148">
        <v>3772</v>
      </c>
      <c r="I543" s="148">
        <v>3660</v>
      </c>
      <c r="J543" s="148">
        <v>3633</v>
      </c>
    </row>
    <row r="544" spans="1:10" x14ac:dyDescent="0.35">
      <c r="A544" s="149">
        <v>0.46881944444444446</v>
      </c>
      <c r="B544" s="148">
        <v>37</v>
      </c>
      <c r="C544" s="148">
        <v>1127</v>
      </c>
      <c r="D544" s="148">
        <v>18000</v>
      </c>
      <c r="E544" s="148">
        <v>16635</v>
      </c>
      <c r="F544" s="148">
        <v>18038</v>
      </c>
      <c r="G544" s="148">
        <v>1380</v>
      </c>
      <c r="H544" s="148">
        <v>3240</v>
      </c>
      <c r="I544" s="148">
        <v>3627</v>
      </c>
      <c r="J544" s="148">
        <v>3767</v>
      </c>
    </row>
    <row r="545" spans="1:10" x14ac:dyDescent="0.35">
      <c r="A545" s="149">
        <v>0.47090277777777773</v>
      </c>
      <c r="B545" s="148">
        <v>37</v>
      </c>
      <c r="C545" s="148">
        <v>1066</v>
      </c>
      <c r="D545" s="148">
        <v>17895</v>
      </c>
      <c r="E545" s="148">
        <v>16545</v>
      </c>
      <c r="F545" s="148">
        <v>16738</v>
      </c>
      <c r="G545" s="148">
        <v>1318</v>
      </c>
      <c r="H545" s="148">
        <v>2990</v>
      </c>
      <c r="I545" s="148">
        <v>3791</v>
      </c>
      <c r="J545" s="148">
        <v>3896</v>
      </c>
    </row>
    <row r="546" spans="1:10" x14ac:dyDescent="0.35">
      <c r="A546" s="149">
        <v>0.47298611111111111</v>
      </c>
      <c r="B546" s="148">
        <v>37</v>
      </c>
      <c r="C546" s="148">
        <v>980</v>
      </c>
      <c r="D546" s="148">
        <v>17052</v>
      </c>
      <c r="E546" s="148">
        <v>16758</v>
      </c>
      <c r="F546" s="148">
        <v>17377</v>
      </c>
      <c r="G546" s="148">
        <v>1400</v>
      </c>
      <c r="H546" s="148">
        <v>2998</v>
      </c>
      <c r="I546" s="148">
        <v>3773</v>
      </c>
      <c r="J546" s="148">
        <v>3640</v>
      </c>
    </row>
    <row r="547" spans="1:10" x14ac:dyDescent="0.35">
      <c r="A547" s="149">
        <v>0.47506944444444449</v>
      </c>
      <c r="B547" s="148">
        <v>37</v>
      </c>
      <c r="C547" s="148">
        <v>1077</v>
      </c>
      <c r="D547" s="148">
        <v>18700</v>
      </c>
      <c r="E547" s="148">
        <v>17738</v>
      </c>
      <c r="F547" s="148">
        <v>16133</v>
      </c>
      <c r="G547" s="148">
        <v>1013</v>
      </c>
      <c r="H547" s="148">
        <v>3104</v>
      </c>
      <c r="I547" s="148">
        <v>3341</v>
      </c>
      <c r="J547" s="148">
        <v>3466</v>
      </c>
    </row>
    <row r="548" spans="1:10" x14ac:dyDescent="0.35">
      <c r="A548" s="149">
        <v>0.47715277777777776</v>
      </c>
      <c r="B548" s="148">
        <v>37</v>
      </c>
      <c r="C548" s="148">
        <v>1071</v>
      </c>
      <c r="D548" s="148">
        <v>18729</v>
      </c>
      <c r="E548" s="148">
        <v>16965</v>
      </c>
      <c r="F548" s="148">
        <v>16160</v>
      </c>
      <c r="G548" s="148">
        <v>1420</v>
      </c>
      <c r="H548" s="148">
        <v>2887</v>
      </c>
      <c r="I548" s="148">
        <v>3813</v>
      </c>
      <c r="J548" s="148">
        <v>3593</v>
      </c>
    </row>
    <row r="549" spans="1:10" x14ac:dyDescent="0.35">
      <c r="A549" s="149">
        <v>0.47923611111111114</v>
      </c>
      <c r="B549" s="148">
        <v>37</v>
      </c>
      <c r="C549" s="148">
        <v>1227</v>
      </c>
      <c r="D549" s="148">
        <v>18213</v>
      </c>
      <c r="E549" s="148">
        <v>17961</v>
      </c>
      <c r="F549" s="148">
        <v>17538</v>
      </c>
      <c r="G549" s="148">
        <v>1395</v>
      </c>
      <c r="H549" s="148">
        <v>2836</v>
      </c>
      <c r="I549" s="148">
        <v>4066</v>
      </c>
      <c r="J549" s="148">
        <v>3726</v>
      </c>
    </row>
    <row r="550" spans="1:10" x14ac:dyDescent="0.35">
      <c r="A550" s="149">
        <v>0.48131944444444441</v>
      </c>
      <c r="B550" s="148">
        <v>37</v>
      </c>
      <c r="C550" s="148">
        <v>926</v>
      </c>
      <c r="D550" s="148">
        <v>17861</v>
      </c>
      <c r="E550" s="148">
        <v>16366</v>
      </c>
      <c r="F550" s="148">
        <v>17364</v>
      </c>
      <c r="G550" s="148">
        <v>1106</v>
      </c>
      <c r="H550" s="148">
        <v>3555</v>
      </c>
      <c r="I550" s="148">
        <v>3583</v>
      </c>
      <c r="J550" s="148">
        <v>3483</v>
      </c>
    </row>
    <row r="551" spans="1:10" x14ac:dyDescent="0.35">
      <c r="A551" s="149">
        <v>0.48340277777777779</v>
      </c>
      <c r="B551" s="148">
        <v>37</v>
      </c>
      <c r="C551" s="148">
        <v>1194</v>
      </c>
      <c r="D551" s="148">
        <v>18737</v>
      </c>
      <c r="E551" s="148">
        <v>16056</v>
      </c>
      <c r="F551" s="148">
        <v>16917</v>
      </c>
      <c r="G551" s="148">
        <v>1085</v>
      </c>
      <c r="H551" s="148">
        <v>3485</v>
      </c>
      <c r="I551" s="148">
        <v>2772</v>
      </c>
      <c r="J551" s="148">
        <v>3823</v>
      </c>
    </row>
    <row r="552" spans="1:10" x14ac:dyDescent="0.35">
      <c r="A552" s="149">
        <v>0.48548611111111112</v>
      </c>
      <c r="B552" s="148">
        <v>37</v>
      </c>
      <c r="C552" s="148">
        <v>1202</v>
      </c>
      <c r="D552" s="148">
        <v>17571</v>
      </c>
      <c r="E552" s="148">
        <v>18638</v>
      </c>
      <c r="F552" s="148">
        <v>16216</v>
      </c>
      <c r="G552" s="148">
        <v>1403</v>
      </c>
      <c r="H552" s="148">
        <v>3218</v>
      </c>
      <c r="I552" s="148">
        <v>3775</v>
      </c>
      <c r="J552" s="148">
        <v>4298</v>
      </c>
    </row>
    <row r="553" spans="1:10" x14ac:dyDescent="0.35">
      <c r="A553" s="149">
        <v>0.48756944444444444</v>
      </c>
      <c r="B553" s="148">
        <v>37</v>
      </c>
      <c r="C553" s="148">
        <v>1178</v>
      </c>
      <c r="D553" s="148">
        <v>17731</v>
      </c>
      <c r="E553" s="148">
        <v>16654</v>
      </c>
      <c r="F553" s="148">
        <v>17249</v>
      </c>
      <c r="G553" s="148">
        <v>1010</v>
      </c>
      <c r="H553" s="148">
        <v>3219</v>
      </c>
      <c r="I553" s="148">
        <v>3292</v>
      </c>
      <c r="J553" s="148">
        <v>3652</v>
      </c>
    </row>
    <row r="554" spans="1:10" x14ac:dyDescent="0.35">
      <c r="A554" s="149">
        <v>0.48965277777777777</v>
      </c>
      <c r="B554" s="148">
        <v>37</v>
      </c>
      <c r="C554" s="148">
        <v>1439</v>
      </c>
      <c r="D554" s="148">
        <v>18120</v>
      </c>
      <c r="E554" s="148">
        <v>16712</v>
      </c>
      <c r="F554" s="148">
        <v>19111</v>
      </c>
      <c r="G554" s="148">
        <v>1524</v>
      </c>
      <c r="H554" s="148">
        <v>3189</v>
      </c>
      <c r="I554" s="148">
        <v>3653</v>
      </c>
      <c r="J554" s="148">
        <v>3622</v>
      </c>
    </row>
    <row r="555" spans="1:10" x14ac:dyDescent="0.35">
      <c r="A555" s="149">
        <v>0.4917361111111111</v>
      </c>
      <c r="B555" s="148">
        <v>37</v>
      </c>
      <c r="C555" s="148">
        <v>878</v>
      </c>
      <c r="D555" s="148">
        <v>18049</v>
      </c>
      <c r="E555" s="148">
        <v>16677</v>
      </c>
      <c r="F555" s="148">
        <v>17513</v>
      </c>
      <c r="G555" s="148">
        <v>1517</v>
      </c>
      <c r="H555" s="148">
        <v>4182</v>
      </c>
      <c r="I555" s="148">
        <v>3725</v>
      </c>
      <c r="J555" s="148">
        <v>4119</v>
      </c>
    </row>
    <row r="556" spans="1:10" x14ac:dyDescent="0.35">
      <c r="A556" s="149">
        <v>0.49381944444444442</v>
      </c>
      <c r="B556" s="148">
        <v>37</v>
      </c>
      <c r="C556" s="148">
        <v>1132</v>
      </c>
      <c r="D556" s="148">
        <v>18035</v>
      </c>
      <c r="E556" s="148">
        <v>17404</v>
      </c>
      <c r="F556" s="148">
        <v>17488</v>
      </c>
      <c r="G556" s="148">
        <v>1240</v>
      </c>
      <c r="H556" s="148">
        <v>2851</v>
      </c>
      <c r="I556" s="148">
        <v>3297</v>
      </c>
      <c r="J556" s="148">
        <v>3899</v>
      </c>
    </row>
    <row r="557" spans="1:10" x14ac:dyDescent="0.35">
      <c r="A557" s="149">
        <v>0.4959027777777778</v>
      </c>
      <c r="B557" s="148">
        <v>37</v>
      </c>
      <c r="C557" s="148">
        <v>1317</v>
      </c>
      <c r="D557" s="148">
        <v>17689</v>
      </c>
      <c r="E557" s="148">
        <v>16160</v>
      </c>
      <c r="F557" s="148">
        <v>17707</v>
      </c>
      <c r="G557" s="148">
        <v>1338</v>
      </c>
      <c r="H557" s="148">
        <v>3111</v>
      </c>
      <c r="I557" s="148">
        <v>3561</v>
      </c>
      <c r="J557" s="148">
        <v>3799</v>
      </c>
    </row>
    <row r="558" spans="1:10" x14ac:dyDescent="0.35">
      <c r="A558" s="149">
        <v>0.49798611111111107</v>
      </c>
      <c r="B558" s="148">
        <v>37</v>
      </c>
      <c r="C558" s="148">
        <v>1086</v>
      </c>
      <c r="D558" s="148">
        <v>17977</v>
      </c>
      <c r="E558" s="148">
        <v>17937</v>
      </c>
      <c r="F558" s="148">
        <v>18070</v>
      </c>
      <c r="G558" s="148">
        <v>1125</v>
      </c>
      <c r="H558" s="148">
        <v>3309</v>
      </c>
      <c r="I558" s="148">
        <v>4400</v>
      </c>
      <c r="J558" s="148">
        <v>3788</v>
      </c>
    </row>
    <row r="559" spans="1:10" x14ac:dyDescent="0.35">
      <c r="A559" s="149">
        <v>0.50006944444444446</v>
      </c>
      <c r="B559" s="148">
        <v>37</v>
      </c>
      <c r="C559" s="148">
        <v>1174</v>
      </c>
      <c r="D559" s="148">
        <v>18194</v>
      </c>
      <c r="E559" s="148">
        <v>17480</v>
      </c>
      <c r="F559" s="148">
        <v>17681</v>
      </c>
      <c r="G559" s="148">
        <v>1242</v>
      </c>
      <c r="H559" s="148">
        <v>3210</v>
      </c>
      <c r="I559" s="148">
        <v>4390</v>
      </c>
      <c r="J559" s="148">
        <v>3951</v>
      </c>
    </row>
    <row r="561" spans="1:10" x14ac:dyDescent="0.35">
      <c r="A561" s="148" t="s">
        <v>131</v>
      </c>
    </row>
    <row r="563" spans="1:10" x14ac:dyDescent="0.35">
      <c r="A563" s="148" t="s">
        <v>128</v>
      </c>
      <c r="B563" s="148" t="s">
        <v>130</v>
      </c>
      <c r="C563" s="148" t="s">
        <v>80</v>
      </c>
      <c r="D563" s="148" t="s">
        <v>81</v>
      </c>
      <c r="E563" s="148" t="s">
        <v>82</v>
      </c>
      <c r="F563" s="148" t="s">
        <v>83</v>
      </c>
      <c r="G563" s="148" t="s">
        <v>126</v>
      </c>
      <c r="H563" s="148" t="s">
        <v>125</v>
      </c>
      <c r="I563" s="148" t="s">
        <v>124</v>
      </c>
      <c r="J563" s="148" t="s">
        <v>123</v>
      </c>
    </row>
    <row r="564" spans="1:10" x14ac:dyDescent="0.35">
      <c r="A564" s="149">
        <v>1.3888888888888889E-4</v>
      </c>
      <c r="B564" s="148">
        <v>37</v>
      </c>
      <c r="C564" s="148">
        <v>20</v>
      </c>
      <c r="D564" s="148">
        <v>18</v>
      </c>
      <c r="E564" s="148">
        <v>19</v>
      </c>
      <c r="F564" s="148">
        <v>22</v>
      </c>
      <c r="G564" s="148">
        <v>18</v>
      </c>
      <c r="H564" s="148">
        <v>20</v>
      </c>
      <c r="I564" s="148">
        <v>19</v>
      </c>
      <c r="J564" s="148">
        <v>26</v>
      </c>
    </row>
    <row r="565" spans="1:10" x14ac:dyDescent="0.35">
      <c r="A565" s="149">
        <v>2.2222222222222222E-3</v>
      </c>
      <c r="B565" s="148">
        <v>37</v>
      </c>
      <c r="C565" s="148">
        <v>14</v>
      </c>
      <c r="D565" s="148">
        <v>26</v>
      </c>
      <c r="E565" s="148">
        <v>25</v>
      </c>
      <c r="F565" s="148">
        <v>33</v>
      </c>
      <c r="G565" s="148">
        <v>16</v>
      </c>
      <c r="H565" s="148">
        <v>21</v>
      </c>
      <c r="I565" s="148">
        <v>22</v>
      </c>
      <c r="J565" s="148">
        <v>20</v>
      </c>
    </row>
    <row r="566" spans="1:10" x14ac:dyDescent="0.35">
      <c r="A566" s="149">
        <v>4.3055555555555555E-3</v>
      </c>
      <c r="B566" s="148">
        <v>37</v>
      </c>
      <c r="C566" s="148">
        <v>13</v>
      </c>
      <c r="D566" s="148">
        <v>72</v>
      </c>
      <c r="E566" s="148">
        <v>66</v>
      </c>
      <c r="F566" s="148">
        <v>65</v>
      </c>
      <c r="G566" s="148">
        <v>17</v>
      </c>
      <c r="H566" s="148">
        <v>17</v>
      </c>
      <c r="I566" s="148">
        <v>32</v>
      </c>
      <c r="J566" s="148">
        <v>19</v>
      </c>
    </row>
    <row r="567" spans="1:10" x14ac:dyDescent="0.35">
      <c r="A567" s="149">
        <v>6.3888888888888884E-3</v>
      </c>
      <c r="B567" s="148">
        <v>37</v>
      </c>
      <c r="C567" s="148">
        <v>18</v>
      </c>
      <c r="D567" s="148">
        <v>200</v>
      </c>
      <c r="E567" s="148">
        <v>162</v>
      </c>
      <c r="F567" s="148">
        <v>177</v>
      </c>
      <c r="G567" s="148">
        <v>34</v>
      </c>
      <c r="H567" s="148">
        <v>15</v>
      </c>
      <c r="I567" s="148">
        <v>27</v>
      </c>
      <c r="J567" s="148">
        <v>18</v>
      </c>
    </row>
    <row r="568" spans="1:10" x14ac:dyDescent="0.35">
      <c r="A568" s="149">
        <v>8.4722222222222213E-3</v>
      </c>
      <c r="B568" s="148">
        <v>37</v>
      </c>
      <c r="C568" s="148">
        <v>14</v>
      </c>
      <c r="D568" s="148">
        <v>417</v>
      </c>
      <c r="E568" s="148">
        <v>347</v>
      </c>
      <c r="F568" s="148">
        <v>380</v>
      </c>
      <c r="G568" s="148">
        <v>42</v>
      </c>
      <c r="H568" s="148">
        <v>16</v>
      </c>
      <c r="I568" s="148">
        <v>26</v>
      </c>
      <c r="J568" s="148">
        <v>20</v>
      </c>
    </row>
    <row r="569" spans="1:10" x14ac:dyDescent="0.35">
      <c r="A569" s="149">
        <v>1.0555555555555554E-2</v>
      </c>
      <c r="B569" s="148">
        <v>37</v>
      </c>
      <c r="C569" s="148">
        <v>24</v>
      </c>
      <c r="D569" s="148">
        <v>729</v>
      </c>
      <c r="E569" s="148">
        <v>629</v>
      </c>
      <c r="F569" s="148">
        <v>658</v>
      </c>
      <c r="G569" s="148">
        <v>54</v>
      </c>
      <c r="H569" s="148">
        <v>23</v>
      </c>
      <c r="I569" s="148">
        <v>22</v>
      </c>
      <c r="J569" s="148">
        <v>19</v>
      </c>
    </row>
    <row r="570" spans="1:10" x14ac:dyDescent="0.35">
      <c r="A570" s="149">
        <v>1.2638888888888889E-2</v>
      </c>
      <c r="B570" s="148">
        <v>37</v>
      </c>
      <c r="C570" s="148">
        <v>18</v>
      </c>
      <c r="D570" s="148">
        <v>1170</v>
      </c>
      <c r="E570" s="148">
        <v>1023</v>
      </c>
      <c r="F570" s="148">
        <v>1057</v>
      </c>
      <c r="G570" s="148">
        <v>63</v>
      </c>
      <c r="H570" s="148">
        <v>17</v>
      </c>
      <c r="I570" s="148">
        <v>22</v>
      </c>
      <c r="J570" s="148">
        <v>18</v>
      </c>
    </row>
    <row r="571" spans="1:10" x14ac:dyDescent="0.35">
      <c r="A571" s="149">
        <v>1.4722222222222222E-2</v>
      </c>
      <c r="B571" s="148">
        <v>37</v>
      </c>
      <c r="C571" s="148">
        <v>26</v>
      </c>
      <c r="D571" s="148">
        <v>1726</v>
      </c>
      <c r="E571" s="148">
        <v>1505</v>
      </c>
      <c r="F571" s="148">
        <v>1545</v>
      </c>
      <c r="G571" s="148">
        <v>86</v>
      </c>
      <c r="H571" s="148">
        <v>19</v>
      </c>
      <c r="I571" s="148">
        <v>25</v>
      </c>
      <c r="J571" s="148">
        <v>17</v>
      </c>
    </row>
    <row r="572" spans="1:10" x14ac:dyDescent="0.35">
      <c r="A572" s="149">
        <v>1.6805555555555556E-2</v>
      </c>
      <c r="B572" s="148">
        <v>37</v>
      </c>
      <c r="C572" s="148">
        <v>15</v>
      </c>
      <c r="D572" s="148">
        <v>2336</v>
      </c>
      <c r="E572" s="148">
        <v>2029</v>
      </c>
      <c r="F572" s="148">
        <v>2087</v>
      </c>
      <c r="G572" s="148">
        <v>119</v>
      </c>
      <c r="H572" s="148">
        <v>20</v>
      </c>
      <c r="I572" s="148">
        <v>19</v>
      </c>
      <c r="J572" s="148">
        <v>23</v>
      </c>
    </row>
    <row r="573" spans="1:10" x14ac:dyDescent="0.35">
      <c r="A573" s="149">
        <v>1.8888888888888889E-2</v>
      </c>
      <c r="B573" s="148">
        <v>37</v>
      </c>
      <c r="C573" s="148">
        <v>19</v>
      </c>
      <c r="D573" s="148">
        <v>3119</v>
      </c>
      <c r="E573" s="148">
        <v>2733</v>
      </c>
      <c r="F573" s="148">
        <v>2759</v>
      </c>
      <c r="G573" s="148">
        <v>157</v>
      </c>
      <c r="H573" s="148">
        <v>18</v>
      </c>
      <c r="I573" s="148">
        <v>21</v>
      </c>
      <c r="J573" s="148">
        <v>20</v>
      </c>
    </row>
    <row r="574" spans="1:10" x14ac:dyDescent="0.35">
      <c r="A574" s="149">
        <v>2.0972222222222222E-2</v>
      </c>
      <c r="B574" s="148">
        <v>37</v>
      </c>
      <c r="C574" s="148">
        <v>26</v>
      </c>
      <c r="D574" s="148">
        <v>3897</v>
      </c>
      <c r="E574" s="148">
        <v>3383</v>
      </c>
      <c r="F574" s="148">
        <v>3392</v>
      </c>
      <c r="G574" s="148">
        <v>197</v>
      </c>
      <c r="H574" s="148">
        <v>22</v>
      </c>
      <c r="I574" s="148">
        <v>22</v>
      </c>
      <c r="J574" s="148">
        <v>20</v>
      </c>
    </row>
    <row r="575" spans="1:10" x14ac:dyDescent="0.35">
      <c r="A575" s="149">
        <v>2.3055555555555555E-2</v>
      </c>
      <c r="B575" s="148">
        <v>37</v>
      </c>
      <c r="C575" s="148">
        <v>25</v>
      </c>
      <c r="D575" s="148">
        <v>4753</v>
      </c>
      <c r="E575" s="148">
        <v>4102</v>
      </c>
      <c r="F575" s="148">
        <v>4129</v>
      </c>
      <c r="G575" s="148">
        <v>230</v>
      </c>
      <c r="H575" s="148">
        <v>27</v>
      </c>
      <c r="I575" s="148">
        <v>18</v>
      </c>
      <c r="J575" s="148">
        <v>17</v>
      </c>
    </row>
    <row r="576" spans="1:10" x14ac:dyDescent="0.35">
      <c r="A576" s="149">
        <v>2.5138888888888891E-2</v>
      </c>
      <c r="B576" s="148">
        <v>37</v>
      </c>
      <c r="C576" s="148">
        <v>19</v>
      </c>
      <c r="D576" s="148">
        <v>5609</v>
      </c>
      <c r="E576" s="148">
        <v>4877</v>
      </c>
      <c r="F576" s="148">
        <v>4855</v>
      </c>
      <c r="G576" s="148">
        <v>271</v>
      </c>
      <c r="H576" s="148">
        <v>22</v>
      </c>
      <c r="I576" s="148">
        <v>26</v>
      </c>
      <c r="J576" s="148">
        <v>20</v>
      </c>
    </row>
    <row r="577" spans="1:10" x14ac:dyDescent="0.35">
      <c r="A577" s="149">
        <v>2.7222222222222228E-2</v>
      </c>
      <c r="B577" s="148">
        <v>37</v>
      </c>
      <c r="C577" s="148">
        <v>21</v>
      </c>
      <c r="D577" s="148">
        <v>6595</v>
      </c>
      <c r="E577" s="148">
        <v>5610</v>
      </c>
      <c r="F577" s="148">
        <v>5615</v>
      </c>
      <c r="G577" s="148">
        <v>318</v>
      </c>
      <c r="H577" s="148">
        <v>26</v>
      </c>
      <c r="I577" s="148">
        <v>27</v>
      </c>
      <c r="J577" s="148">
        <v>16</v>
      </c>
    </row>
    <row r="578" spans="1:10" x14ac:dyDescent="0.35">
      <c r="A578" s="149">
        <v>2.9305555555555557E-2</v>
      </c>
      <c r="B578" s="148">
        <v>37</v>
      </c>
      <c r="C578" s="148">
        <v>21</v>
      </c>
      <c r="D578" s="148">
        <v>7464</v>
      </c>
      <c r="E578" s="148">
        <v>6441</v>
      </c>
      <c r="F578" s="148">
        <v>6408</v>
      </c>
      <c r="G578" s="148">
        <v>370</v>
      </c>
      <c r="H578" s="148">
        <v>20</v>
      </c>
      <c r="I578" s="148">
        <v>20</v>
      </c>
      <c r="J578" s="148">
        <v>18</v>
      </c>
    </row>
    <row r="579" spans="1:10" x14ac:dyDescent="0.35">
      <c r="A579" s="149">
        <v>3.138888888888889E-2</v>
      </c>
      <c r="B579" s="148">
        <v>37</v>
      </c>
      <c r="C579" s="148">
        <v>18</v>
      </c>
      <c r="D579" s="148">
        <v>8284</v>
      </c>
      <c r="E579" s="148">
        <v>7246</v>
      </c>
      <c r="F579" s="148">
        <v>7190</v>
      </c>
      <c r="G579" s="148">
        <v>400</v>
      </c>
      <c r="H579" s="148">
        <v>20</v>
      </c>
      <c r="I579" s="148">
        <v>27</v>
      </c>
      <c r="J579" s="148">
        <v>24</v>
      </c>
    </row>
    <row r="580" spans="1:10" x14ac:dyDescent="0.35">
      <c r="A580" s="149">
        <v>3.3472222222222223E-2</v>
      </c>
      <c r="B580" s="148">
        <v>37</v>
      </c>
      <c r="C580" s="148">
        <v>24</v>
      </c>
      <c r="D580" s="148">
        <v>9248</v>
      </c>
      <c r="E580" s="148">
        <v>8031</v>
      </c>
      <c r="F580" s="148">
        <v>7993</v>
      </c>
      <c r="G580" s="148">
        <v>452</v>
      </c>
      <c r="H580" s="148">
        <v>20</v>
      </c>
      <c r="I580" s="148">
        <v>19</v>
      </c>
      <c r="J580" s="148">
        <v>21</v>
      </c>
    </row>
    <row r="581" spans="1:10" x14ac:dyDescent="0.35">
      <c r="A581" s="149">
        <v>3.5555555555555556E-2</v>
      </c>
      <c r="B581" s="148">
        <v>37</v>
      </c>
      <c r="C581" s="148">
        <v>21</v>
      </c>
      <c r="D581" s="148">
        <v>10047</v>
      </c>
      <c r="E581" s="148">
        <v>8837</v>
      </c>
      <c r="F581" s="148">
        <v>8758</v>
      </c>
      <c r="G581" s="148">
        <v>493</v>
      </c>
      <c r="H581" s="148">
        <v>19</v>
      </c>
      <c r="I581" s="148">
        <v>20</v>
      </c>
      <c r="J581" s="148">
        <v>17</v>
      </c>
    </row>
    <row r="582" spans="1:10" x14ac:dyDescent="0.35">
      <c r="A582" s="149">
        <v>3.7638888888888895E-2</v>
      </c>
      <c r="B582" s="148">
        <v>37</v>
      </c>
      <c r="C582" s="148">
        <v>19</v>
      </c>
      <c r="D582" s="148">
        <v>11127</v>
      </c>
      <c r="E582" s="148">
        <v>9575</v>
      </c>
      <c r="F582" s="148">
        <v>9562</v>
      </c>
      <c r="G582" s="148">
        <v>538</v>
      </c>
      <c r="H582" s="148">
        <v>24</v>
      </c>
      <c r="I582" s="148">
        <v>18</v>
      </c>
      <c r="J582" s="148">
        <v>27</v>
      </c>
    </row>
    <row r="583" spans="1:10" x14ac:dyDescent="0.35">
      <c r="A583" s="149">
        <v>3.9722222222222221E-2</v>
      </c>
      <c r="B583" s="148">
        <v>37</v>
      </c>
      <c r="C583" s="148">
        <v>21</v>
      </c>
      <c r="D583" s="148">
        <v>11790</v>
      </c>
      <c r="E583" s="148">
        <v>10265</v>
      </c>
      <c r="F583" s="148">
        <v>10162</v>
      </c>
      <c r="G583" s="148">
        <v>578</v>
      </c>
      <c r="H583" s="148">
        <v>21</v>
      </c>
      <c r="I583" s="148">
        <v>20</v>
      </c>
      <c r="J583" s="148">
        <v>29</v>
      </c>
    </row>
    <row r="584" spans="1:10" x14ac:dyDescent="0.35">
      <c r="A584" s="149">
        <v>4.1805555555555561E-2</v>
      </c>
      <c r="B584" s="148">
        <v>37</v>
      </c>
      <c r="C584" s="148">
        <v>24</v>
      </c>
      <c r="D584" s="148">
        <v>12685</v>
      </c>
      <c r="E584" s="148">
        <v>11011</v>
      </c>
      <c r="F584" s="148">
        <v>10965</v>
      </c>
      <c r="G584" s="148">
        <v>610</v>
      </c>
      <c r="H584" s="148">
        <v>18</v>
      </c>
      <c r="I584" s="148">
        <v>19</v>
      </c>
      <c r="J584" s="148">
        <v>18</v>
      </c>
    </row>
    <row r="585" spans="1:10" x14ac:dyDescent="0.35">
      <c r="A585" s="149">
        <v>4.3888888888888887E-2</v>
      </c>
      <c r="B585" s="148">
        <v>37</v>
      </c>
      <c r="C585" s="148">
        <v>17</v>
      </c>
      <c r="D585" s="148">
        <v>13459</v>
      </c>
      <c r="E585" s="148">
        <v>11551</v>
      </c>
      <c r="F585" s="148">
        <v>11584</v>
      </c>
      <c r="G585" s="148">
        <v>650</v>
      </c>
      <c r="H585" s="148">
        <v>22</v>
      </c>
      <c r="I585" s="148">
        <v>27</v>
      </c>
      <c r="J585" s="148">
        <v>22</v>
      </c>
    </row>
    <row r="586" spans="1:10" x14ac:dyDescent="0.35">
      <c r="A586" s="149">
        <v>4.597222222222222E-2</v>
      </c>
      <c r="B586" s="148">
        <v>37</v>
      </c>
      <c r="C586" s="148">
        <v>26</v>
      </c>
      <c r="D586" s="148">
        <v>14098</v>
      </c>
      <c r="E586" s="148">
        <v>12396</v>
      </c>
      <c r="F586" s="148">
        <v>12090</v>
      </c>
      <c r="G586" s="148">
        <v>691</v>
      </c>
      <c r="H586" s="148">
        <v>28</v>
      </c>
      <c r="I586" s="148">
        <v>27</v>
      </c>
      <c r="J586" s="148">
        <v>27</v>
      </c>
    </row>
    <row r="587" spans="1:10" x14ac:dyDescent="0.35">
      <c r="A587" s="149">
        <v>4.8055555555555553E-2</v>
      </c>
      <c r="B587" s="148">
        <v>37</v>
      </c>
      <c r="C587" s="148">
        <v>22</v>
      </c>
      <c r="D587" s="148">
        <v>14579</v>
      </c>
      <c r="E587" s="148">
        <v>13099</v>
      </c>
      <c r="F587" s="148">
        <v>12839</v>
      </c>
      <c r="G587" s="148">
        <v>739</v>
      </c>
      <c r="H587" s="148">
        <v>19</v>
      </c>
      <c r="I587" s="148">
        <v>26</v>
      </c>
      <c r="J587" s="148">
        <v>22</v>
      </c>
    </row>
    <row r="588" spans="1:10" x14ac:dyDescent="0.35">
      <c r="A588" s="149">
        <v>5.0138888888888893E-2</v>
      </c>
      <c r="B588" s="148">
        <v>37</v>
      </c>
      <c r="C588" s="148">
        <v>22</v>
      </c>
      <c r="D588" s="148">
        <v>15609</v>
      </c>
      <c r="E588" s="148">
        <v>13633</v>
      </c>
      <c r="F588" s="148">
        <v>13258</v>
      </c>
      <c r="G588" s="148">
        <v>777</v>
      </c>
      <c r="H588" s="148">
        <v>22</v>
      </c>
      <c r="I588" s="148">
        <v>20</v>
      </c>
      <c r="J588" s="148">
        <v>21</v>
      </c>
    </row>
    <row r="589" spans="1:10" x14ac:dyDescent="0.35">
      <c r="A589" s="149">
        <v>5.2222222222222225E-2</v>
      </c>
      <c r="B589" s="148">
        <v>37</v>
      </c>
      <c r="C589" s="148">
        <v>23</v>
      </c>
      <c r="D589" s="148">
        <v>15920</v>
      </c>
      <c r="E589" s="148">
        <v>14123</v>
      </c>
      <c r="F589" s="148">
        <v>13861</v>
      </c>
      <c r="G589" s="148">
        <v>809</v>
      </c>
      <c r="H589" s="148">
        <v>19</v>
      </c>
      <c r="I589" s="148">
        <v>25</v>
      </c>
      <c r="J589" s="148">
        <v>28</v>
      </c>
    </row>
    <row r="590" spans="1:10" x14ac:dyDescent="0.35">
      <c r="A590" s="149">
        <v>5.4305555555555551E-2</v>
      </c>
      <c r="B590" s="148">
        <v>37</v>
      </c>
      <c r="C590" s="148">
        <v>18</v>
      </c>
      <c r="D590" s="148">
        <v>16451</v>
      </c>
      <c r="E590" s="148">
        <v>14563</v>
      </c>
      <c r="F590" s="148">
        <v>14128</v>
      </c>
      <c r="G590" s="148">
        <v>829</v>
      </c>
      <c r="H590" s="148">
        <v>23</v>
      </c>
      <c r="I590" s="148">
        <v>25</v>
      </c>
      <c r="J590" s="148">
        <v>29</v>
      </c>
    </row>
    <row r="591" spans="1:10" x14ac:dyDescent="0.35">
      <c r="A591" s="149">
        <v>5.6388888888888884E-2</v>
      </c>
      <c r="B591" s="148">
        <v>37</v>
      </c>
      <c r="C591" s="148">
        <v>24</v>
      </c>
      <c r="D591" s="148">
        <v>17143</v>
      </c>
      <c r="E591" s="148">
        <v>15125</v>
      </c>
      <c r="F591" s="148">
        <v>14870</v>
      </c>
      <c r="G591" s="148">
        <v>856</v>
      </c>
      <c r="H591" s="148">
        <v>17</v>
      </c>
      <c r="I591" s="148">
        <v>23</v>
      </c>
      <c r="J591" s="148">
        <v>27</v>
      </c>
    </row>
    <row r="592" spans="1:10" x14ac:dyDescent="0.35">
      <c r="A592" s="149">
        <v>5.8472222222222224E-2</v>
      </c>
      <c r="B592" s="148">
        <v>37</v>
      </c>
      <c r="C592" s="148">
        <v>22</v>
      </c>
      <c r="D592" s="148">
        <v>17820</v>
      </c>
      <c r="E592" s="148">
        <v>15602</v>
      </c>
      <c r="F592" s="148">
        <v>15140</v>
      </c>
      <c r="G592" s="148">
        <v>893</v>
      </c>
      <c r="H592" s="148">
        <v>24</v>
      </c>
      <c r="I592" s="148">
        <v>18</v>
      </c>
      <c r="J592" s="148">
        <v>28</v>
      </c>
    </row>
    <row r="593" spans="1:10" x14ac:dyDescent="0.35">
      <c r="A593" s="149">
        <v>6.0555555555555557E-2</v>
      </c>
      <c r="B593" s="148">
        <v>37</v>
      </c>
      <c r="C593" s="148">
        <v>22</v>
      </c>
      <c r="D593" s="148">
        <v>18007</v>
      </c>
      <c r="E593" s="148">
        <v>15824</v>
      </c>
      <c r="F593" s="148">
        <v>15694</v>
      </c>
      <c r="G593" s="148">
        <v>926</v>
      </c>
      <c r="H593" s="148">
        <v>24</v>
      </c>
      <c r="I593" s="148">
        <v>27</v>
      </c>
      <c r="J593" s="148">
        <v>25</v>
      </c>
    </row>
    <row r="594" spans="1:10" x14ac:dyDescent="0.35">
      <c r="A594" s="149">
        <v>6.2638888888888897E-2</v>
      </c>
      <c r="B594" s="148">
        <v>37</v>
      </c>
      <c r="C594" s="148">
        <v>18</v>
      </c>
      <c r="D594" s="148">
        <v>18608</v>
      </c>
      <c r="E594" s="148">
        <v>16332</v>
      </c>
      <c r="F594" s="148">
        <v>16051</v>
      </c>
      <c r="G594" s="148">
        <v>940</v>
      </c>
      <c r="H594" s="148">
        <v>28</v>
      </c>
      <c r="I594" s="148">
        <v>21</v>
      </c>
      <c r="J594" s="148">
        <v>31</v>
      </c>
    </row>
    <row r="595" spans="1:10" x14ac:dyDescent="0.35">
      <c r="A595" s="149">
        <v>6.4722222222222223E-2</v>
      </c>
      <c r="B595" s="148">
        <v>37</v>
      </c>
      <c r="C595" s="148">
        <v>18</v>
      </c>
      <c r="D595" s="148">
        <v>18880</v>
      </c>
      <c r="E595" s="148">
        <v>16609</v>
      </c>
      <c r="F595" s="148">
        <v>16235</v>
      </c>
      <c r="G595" s="148">
        <v>968</v>
      </c>
      <c r="H595" s="148">
        <v>29</v>
      </c>
      <c r="I595" s="148">
        <v>26</v>
      </c>
      <c r="J595" s="148">
        <v>21</v>
      </c>
    </row>
    <row r="596" spans="1:10" x14ac:dyDescent="0.35">
      <c r="A596" s="149">
        <v>6.6805555555555562E-2</v>
      </c>
      <c r="B596" s="148">
        <v>37</v>
      </c>
      <c r="C596" s="148">
        <v>24</v>
      </c>
      <c r="D596" s="148">
        <v>19105</v>
      </c>
      <c r="E596" s="148">
        <v>16877</v>
      </c>
      <c r="F596" s="148">
        <v>16534</v>
      </c>
      <c r="G596" s="148">
        <v>985</v>
      </c>
      <c r="H596" s="148">
        <v>19</v>
      </c>
      <c r="I596" s="148">
        <v>22</v>
      </c>
      <c r="J596" s="148">
        <v>22</v>
      </c>
    </row>
    <row r="597" spans="1:10" x14ac:dyDescent="0.35">
      <c r="A597" s="149">
        <v>6.8888888888888888E-2</v>
      </c>
      <c r="B597" s="148">
        <v>37</v>
      </c>
      <c r="C597" s="148">
        <v>22</v>
      </c>
      <c r="D597" s="148">
        <v>19386</v>
      </c>
      <c r="E597" s="148">
        <v>17209</v>
      </c>
      <c r="F597" s="148">
        <v>16845</v>
      </c>
      <c r="G597" s="148">
        <v>1025</v>
      </c>
      <c r="H597" s="148">
        <v>20</v>
      </c>
      <c r="I597" s="148">
        <v>21</v>
      </c>
      <c r="J597" s="148">
        <v>23</v>
      </c>
    </row>
    <row r="598" spans="1:10" x14ac:dyDescent="0.35">
      <c r="A598" s="149">
        <v>7.0972222222222228E-2</v>
      </c>
      <c r="B598" s="148">
        <v>37</v>
      </c>
      <c r="C598" s="148">
        <v>25</v>
      </c>
      <c r="D598" s="148">
        <v>19692</v>
      </c>
      <c r="E598" s="148">
        <v>17294</v>
      </c>
      <c r="F598" s="148">
        <v>17080</v>
      </c>
      <c r="G598" s="148">
        <v>1033</v>
      </c>
      <c r="H598" s="148">
        <v>27</v>
      </c>
      <c r="I598" s="148">
        <v>25</v>
      </c>
      <c r="J598" s="148">
        <v>22</v>
      </c>
    </row>
    <row r="599" spans="1:10" x14ac:dyDescent="0.35">
      <c r="A599" s="149">
        <v>7.3055555555555554E-2</v>
      </c>
      <c r="B599" s="148">
        <v>37</v>
      </c>
      <c r="C599" s="148">
        <v>22</v>
      </c>
      <c r="D599" s="148">
        <v>19785</v>
      </c>
      <c r="E599" s="148">
        <v>17634</v>
      </c>
      <c r="F599" s="148">
        <v>16776</v>
      </c>
      <c r="G599" s="148">
        <v>1059</v>
      </c>
      <c r="H599" s="148">
        <v>26</v>
      </c>
      <c r="I599" s="148">
        <v>28</v>
      </c>
      <c r="J599" s="148">
        <v>29</v>
      </c>
    </row>
    <row r="600" spans="1:10" x14ac:dyDescent="0.35">
      <c r="A600" s="149">
        <v>7.513888888888888E-2</v>
      </c>
      <c r="B600" s="148">
        <v>37</v>
      </c>
      <c r="C600" s="148">
        <v>25</v>
      </c>
      <c r="D600" s="148">
        <v>19955</v>
      </c>
      <c r="E600" s="148">
        <v>17747</v>
      </c>
      <c r="F600" s="148">
        <v>17425</v>
      </c>
      <c r="G600" s="148">
        <v>1069</v>
      </c>
      <c r="H600" s="148">
        <v>28</v>
      </c>
      <c r="I600" s="148">
        <v>25</v>
      </c>
      <c r="J600" s="148">
        <v>21</v>
      </c>
    </row>
    <row r="601" spans="1:10" x14ac:dyDescent="0.35">
      <c r="A601" s="149">
        <v>7.7222222222222234E-2</v>
      </c>
      <c r="B601" s="148">
        <v>37</v>
      </c>
      <c r="C601" s="148">
        <v>24</v>
      </c>
      <c r="D601" s="148">
        <v>20108</v>
      </c>
      <c r="E601" s="148">
        <v>17831</v>
      </c>
      <c r="F601" s="148">
        <v>17397</v>
      </c>
      <c r="G601" s="148">
        <v>1086</v>
      </c>
      <c r="H601" s="148">
        <v>25</v>
      </c>
      <c r="I601" s="148">
        <v>26</v>
      </c>
      <c r="J601" s="148">
        <v>30</v>
      </c>
    </row>
    <row r="602" spans="1:10" x14ac:dyDescent="0.35">
      <c r="A602" s="149">
        <v>7.930555555555556E-2</v>
      </c>
      <c r="B602" s="148">
        <v>37</v>
      </c>
      <c r="C602" s="148">
        <v>22</v>
      </c>
      <c r="D602" s="148">
        <v>20135</v>
      </c>
      <c r="E602" s="148">
        <v>17923</v>
      </c>
      <c r="F602" s="148">
        <v>17440</v>
      </c>
      <c r="G602" s="148">
        <v>1127</v>
      </c>
      <c r="H602" s="148">
        <v>20</v>
      </c>
      <c r="I602" s="148">
        <v>24</v>
      </c>
      <c r="J602" s="148">
        <v>25</v>
      </c>
    </row>
    <row r="603" spans="1:10" x14ac:dyDescent="0.35">
      <c r="A603" s="149">
        <v>8.1388888888888886E-2</v>
      </c>
      <c r="B603" s="148">
        <v>37</v>
      </c>
      <c r="C603" s="148">
        <v>18</v>
      </c>
      <c r="D603" s="148">
        <v>20479</v>
      </c>
      <c r="E603" s="148">
        <v>17984</v>
      </c>
      <c r="F603" s="148">
        <v>17466</v>
      </c>
      <c r="G603" s="148">
        <v>1114</v>
      </c>
      <c r="H603" s="148">
        <v>25</v>
      </c>
      <c r="I603" s="148">
        <v>24</v>
      </c>
      <c r="J603" s="148">
        <v>28</v>
      </c>
    </row>
    <row r="604" spans="1:10" x14ac:dyDescent="0.35">
      <c r="A604" s="149">
        <v>8.3472222222222225E-2</v>
      </c>
      <c r="B604" s="148">
        <v>37</v>
      </c>
      <c r="C604" s="148">
        <v>19</v>
      </c>
      <c r="D604" s="148">
        <v>20571</v>
      </c>
      <c r="E604" s="148">
        <v>17959</v>
      </c>
      <c r="F604" s="148">
        <v>17834</v>
      </c>
      <c r="G604" s="148">
        <v>1135</v>
      </c>
      <c r="H604" s="148">
        <v>25</v>
      </c>
      <c r="I604" s="148">
        <v>25</v>
      </c>
      <c r="J604" s="148">
        <v>23</v>
      </c>
    </row>
    <row r="605" spans="1:10" x14ac:dyDescent="0.35">
      <c r="A605" s="149">
        <v>8.5555555555555551E-2</v>
      </c>
      <c r="B605" s="148">
        <v>36.9</v>
      </c>
      <c r="C605" s="148">
        <v>19</v>
      </c>
      <c r="D605" s="148">
        <v>20288</v>
      </c>
      <c r="E605" s="148">
        <v>18050</v>
      </c>
      <c r="F605" s="148">
        <v>17771</v>
      </c>
      <c r="G605" s="148">
        <v>1133</v>
      </c>
      <c r="H605" s="148">
        <v>27</v>
      </c>
      <c r="I605" s="148">
        <v>18</v>
      </c>
      <c r="J605" s="148">
        <v>24</v>
      </c>
    </row>
    <row r="606" spans="1:10" x14ac:dyDescent="0.35">
      <c r="A606" s="149">
        <v>8.7638888888888891E-2</v>
      </c>
      <c r="B606" s="148">
        <v>37</v>
      </c>
      <c r="C606" s="148">
        <v>28</v>
      </c>
      <c r="D606" s="148">
        <v>20230</v>
      </c>
      <c r="E606" s="148">
        <v>18013</v>
      </c>
      <c r="F606" s="148">
        <v>17978</v>
      </c>
      <c r="G606" s="148">
        <v>1149</v>
      </c>
      <c r="H606" s="148">
        <v>24</v>
      </c>
      <c r="I606" s="148">
        <v>26</v>
      </c>
      <c r="J606" s="148">
        <v>28</v>
      </c>
    </row>
    <row r="607" spans="1:10" x14ac:dyDescent="0.35">
      <c r="A607" s="149">
        <v>8.9722222222222217E-2</v>
      </c>
      <c r="B607" s="148">
        <v>37</v>
      </c>
      <c r="C607" s="148">
        <v>28</v>
      </c>
      <c r="D607" s="148">
        <v>20639</v>
      </c>
      <c r="E607" s="148">
        <v>18292</v>
      </c>
      <c r="F607" s="148">
        <v>17624</v>
      </c>
      <c r="G607" s="148">
        <v>1145</v>
      </c>
      <c r="H607" s="148">
        <v>20</v>
      </c>
      <c r="I607" s="148">
        <v>24</v>
      </c>
      <c r="J607" s="148">
        <v>30</v>
      </c>
    </row>
    <row r="608" spans="1:10" x14ac:dyDescent="0.35">
      <c r="A608" s="149">
        <v>9.1805555555555543E-2</v>
      </c>
      <c r="B608" s="148">
        <v>37</v>
      </c>
      <c r="C608" s="148">
        <v>26</v>
      </c>
      <c r="D608" s="148">
        <v>20479</v>
      </c>
      <c r="E608" s="148">
        <v>18115</v>
      </c>
      <c r="F608" s="148">
        <v>18040</v>
      </c>
      <c r="G608" s="148">
        <v>1161</v>
      </c>
      <c r="H608" s="148">
        <v>25</v>
      </c>
      <c r="I608" s="148">
        <v>25</v>
      </c>
      <c r="J608" s="148">
        <v>24</v>
      </c>
    </row>
    <row r="609" spans="1:10" x14ac:dyDescent="0.35">
      <c r="A609" s="149">
        <v>9.3888888888888897E-2</v>
      </c>
      <c r="B609" s="148">
        <v>36.9</v>
      </c>
      <c r="C609" s="148">
        <v>23</v>
      </c>
      <c r="D609" s="148">
        <v>20462</v>
      </c>
      <c r="E609" s="148">
        <v>18081</v>
      </c>
      <c r="F609" s="148">
        <v>17683</v>
      </c>
      <c r="G609" s="148">
        <v>1162</v>
      </c>
      <c r="H609" s="148">
        <v>28</v>
      </c>
      <c r="I609" s="148">
        <v>29</v>
      </c>
      <c r="J609" s="148">
        <v>30</v>
      </c>
    </row>
    <row r="610" spans="1:10" x14ac:dyDescent="0.35">
      <c r="A610" s="149">
        <v>9.5972222222222223E-2</v>
      </c>
      <c r="B610" s="148">
        <v>37.1</v>
      </c>
      <c r="C610" s="148">
        <v>25</v>
      </c>
      <c r="D610" s="148">
        <v>20541</v>
      </c>
      <c r="E610" s="148">
        <v>18347</v>
      </c>
      <c r="F610" s="148">
        <v>18088</v>
      </c>
      <c r="G610" s="148">
        <v>1175</v>
      </c>
      <c r="H610" s="148">
        <v>22</v>
      </c>
      <c r="I610" s="148">
        <v>29</v>
      </c>
      <c r="J610" s="148">
        <v>30</v>
      </c>
    </row>
    <row r="611" spans="1:10" x14ac:dyDescent="0.35">
      <c r="A611" s="149">
        <v>9.8055555555555562E-2</v>
      </c>
      <c r="B611" s="148">
        <v>37</v>
      </c>
      <c r="C611" s="148">
        <v>18</v>
      </c>
      <c r="D611" s="148">
        <v>20397</v>
      </c>
      <c r="E611" s="148">
        <v>18285</v>
      </c>
      <c r="F611" s="148">
        <v>18053</v>
      </c>
      <c r="G611" s="148">
        <v>1153</v>
      </c>
      <c r="H611" s="148">
        <v>21</v>
      </c>
      <c r="I611" s="148">
        <v>32</v>
      </c>
      <c r="J611" s="148">
        <v>24</v>
      </c>
    </row>
    <row r="612" spans="1:10" x14ac:dyDescent="0.35">
      <c r="A612" s="149">
        <v>0.10013888888888889</v>
      </c>
      <c r="B612" s="148">
        <v>37</v>
      </c>
      <c r="C612" s="148">
        <v>24</v>
      </c>
      <c r="D612" s="148">
        <v>20741</v>
      </c>
      <c r="E612" s="148">
        <v>18370</v>
      </c>
      <c r="F612" s="148">
        <v>17740</v>
      </c>
      <c r="G612" s="148">
        <v>1192</v>
      </c>
      <c r="H612" s="148">
        <v>24</v>
      </c>
      <c r="I612" s="148">
        <v>24</v>
      </c>
      <c r="J612" s="148">
        <v>28</v>
      </c>
    </row>
    <row r="613" spans="1:10" x14ac:dyDescent="0.35">
      <c r="A613" s="149">
        <v>0.10222222222222221</v>
      </c>
      <c r="B613" s="148">
        <v>37</v>
      </c>
      <c r="C613" s="148">
        <v>34</v>
      </c>
      <c r="D613" s="148">
        <v>20580</v>
      </c>
      <c r="E613" s="148">
        <v>18243</v>
      </c>
      <c r="F613" s="148">
        <v>17895</v>
      </c>
      <c r="G613" s="148">
        <v>1185</v>
      </c>
      <c r="H613" s="148">
        <v>30</v>
      </c>
      <c r="I613" s="148">
        <v>24</v>
      </c>
      <c r="J613" s="148">
        <v>31</v>
      </c>
    </row>
    <row r="614" spans="1:10" x14ac:dyDescent="0.35">
      <c r="A614" s="149">
        <v>0.10430555555555555</v>
      </c>
      <c r="B614" s="148">
        <v>37</v>
      </c>
      <c r="C614" s="148">
        <v>28</v>
      </c>
      <c r="D614" s="148">
        <v>20787</v>
      </c>
      <c r="E614" s="148">
        <v>18333</v>
      </c>
      <c r="F614" s="148">
        <v>17945</v>
      </c>
      <c r="G614" s="148">
        <v>1176</v>
      </c>
      <c r="H614" s="148">
        <v>24</v>
      </c>
      <c r="I614" s="148">
        <v>30</v>
      </c>
      <c r="J614" s="148">
        <v>26</v>
      </c>
    </row>
    <row r="615" spans="1:10" x14ac:dyDescent="0.35">
      <c r="A615" s="149">
        <v>0.10638888888888888</v>
      </c>
      <c r="B615" s="148">
        <v>37</v>
      </c>
      <c r="C615" s="148">
        <v>24</v>
      </c>
      <c r="D615" s="148">
        <v>20681</v>
      </c>
      <c r="E615" s="148">
        <v>18434</v>
      </c>
      <c r="F615" s="148">
        <v>18188</v>
      </c>
      <c r="G615" s="148">
        <v>1216</v>
      </c>
      <c r="H615" s="148">
        <v>22</v>
      </c>
      <c r="I615" s="148">
        <v>25</v>
      </c>
      <c r="J615" s="148">
        <v>32</v>
      </c>
    </row>
    <row r="616" spans="1:10" x14ac:dyDescent="0.35">
      <c r="A616" s="149">
        <v>0.10847222222222223</v>
      </c>
      <c r="B616" s="148">
        <v>37</v>
      </c>
      <c r="C616" s="148">
        <v>24</v>
      </c>
      <c r="D616" s="148">
        <v>20721</v>
      </c>
      <c r="E616" s="148">
        <v>18362</v>
      </c>
      <c r="F616" s="148">
        <v>17730</v>
      </c>
      <c r="G616" s="148">
        <v>1200</v>
      </c>
      <c r="H616" s="148">
        <v>30</v>
      </c>
      <c r="I616" s="148">
        <v>26</v>
      </c>
      <c r="J616" s="148">
        <v>30</v>
      </c>
    </row>
    <row r="617" spans="1:10" x14ac:dyDescent="0.35">
      <c r="A617" s="149">
        <v>0.11055555555555556</v>
      </c>
      <c r="B617" s="148">
        <v>37</v>
      </c>
      <c r="C617" s="148">
        <v>24</v>
      </c>
      <c r="D617" s="148">
        <v>20720</v>
      </c>
      <c r="E617" s="148">
        <v>18426</v>
      </c>
      <c r="F617" s="148">
        <v>18139</v>
      </c>
      <c r="G617" s="148">
        <v>1212</v>
      </c>
      <c r="H617" s="148">
        <v>22</v>
      </c>
      <c r="I617" s="148">
        <v>18</v>
      </c>
      <c r="J617" s="148">
        <v>26</v>
      </c>
    </row>
    <row r="618" spans="1:10" x14ac:dyDescent="0.35">
      <c r="A618" s="149">
        <v>0.11263888888888889</v>
      </c>
      <c r="B618" s="148">
        <v>37</v>
      </c>
      <c r="C618" s="148">
        <v>31</v>
      </c>
      <c r="D618" s="148">
        <v>20573</v>
      </c>
      <c r="E618" s="148">
        <v>18356</v>
      </c>
      <c r="F618" s="148">
        <v>18048</v>
      </c>
      <c r="G618" s="148">
        <v>1216</v>
      </c>
      <c r="H618" s="148">
        <v>28</v>
      </c>
      <c r="I618" s="148">
        <v>25</v>
      </c>
      <c r="J618" s="148">
        <v>29</v>
      </c>
    </row>
    <row r="619" spans="1:10" x14ac:dyDescent="0.35">
      <c r="A619" s="149">
        <v>0.11472222222222223</v>
      </c>
      <c r="B619" s="148">
        <v>37</v>
      </c>
      <c r="C619" s="148">
        <v>20</v>
      </c>
      <c r="D619" s="148">
        <v>20561</v>
      </c>
      <c r="E619" s="148">
        <v>18233</v>
      </c>
      <c r="F619" s="148">
        <v>17970</v>
      </c>
      <c r="G619" s="148">
        <v>1212</v>
      </c>
      <c r="H619" s="148">
        <v>27</v>
      </c>
      <c r="I619" s="148">
        <v>25</v>
      </c>
      <c r="J619" s="148">
        <v>25</v>
      </c>
    </row>
    <row r="620" spans="1:10" x14ac:dyDescent="0.35">
      <c r="A620" s="149">
        <v>0.11680555555555555</v>
      </c>
      <c r="B620" s="148">
        <v>37</v>
      </c>
      <c r="C620" s="148">
        <v>24</v>
      </c>
      <c r="D620" s="148">
        <v>20147</v>
      </c>
      <c r="E620" s="148">
        <v>18240</v>
      </c>
      <c r="F620" s="148">
        <v>17898</v>
      </c>
      <c r="G620" s="148">
        <v>1223</v>
      </c>
      <c r="H620" s="148">
        <v>25</v>
      </c>
      <c r="I620" s="148">
        <v>26</v>
      </c>
      <c r="J620" s="148">
        <v>34</v>
      </c>
    </row>
    <row r="621" spans="1:10" x14ac:dyDescent="0.35">
      <c r="A621" s="149">
        <v>0.11888888888888889</v>
      </c>
      <c r="B621" s="148">
        <v>37</v>
      </c>
      <c r="C621" s="148">
        <v>26</v>
      </c>
      <c r="D621" s="148">
        <v>20402</v>
      </c>
      <c r="E621" s="148">
        <v>18066</v>
      </c>
      <c r="F621" s="148">
        <v>17997</v>
      </c>
      <c r="G621" s="148">
        <v>1214</v>
      </c>
      <c r="H621" s="148">
        <v>27</v>
      </c>
      <c r="I621" s="148">
        <v>21</v>
      </c>
      <c r="J621" s="148">
        <v>25</v>
      </c>
    </row>
    <row r="622" spans="1:10" x14ac:dyDescent="0.35">
      <c r="A622" s="149">
        <v>0.12097222222222222</v>
      </c>
      <c r="B622" s="148">
        <v>36.9</v>
      </c>
      <c r="C622" s="148">
        <v>22</v>
      </c>
      <c r="D622" s="148">
        <v>20434</v>
      </c>
      <c r="E622" s="148">
        <v>18192</v>
      </c>
      <c r="F622" s="148">
        <v>18298</v>
      </c>
      <c r="G622" s="148">
        <v>1230</v>
      </c>
      <c r="H622" s="148">
        <v>22</v>
      </c>
      <c r="I622" s="148">
        <v>22</v>
      </c>
      <c r="J622" s="148">
        <v>27</v>
      </c>
    </row>
    <row r="623" spans="1:10" x14ac:dyDescent="0.35">
      <c r="A623" s="149">
        <v>0.12305555555555554</v>
      </c>
      <c r="B623" s="148">
        <v>37</v>
      </c>
      <c r="C623" s="148">
        <v>25</v>
      </c>
      <c r="D623" s="148">
        <v>20440</v>
      </c>
      <c r="E623" s="148">
        <v>18389</v>
      </c>
      <c r="F623" s="148">
        <v>18226</v>
      </c>
      <c r="G623" s="148">
        <v>1218</v>
      </c>
      <c r="H623" s="148">
        <v>24</v>
      </c>
      <c r="I623" s="148">
        <v>24</v>
      </c>
      <c r="J623" s="148">
        <v>26</v>
      </c>
    </row>
    <row r="624" spans="1:10" x14ac:dyDescent="0.35">
      <c r="A624" s="149">
        <v>0.12513888888888888</v>
      </c>
      <c r="B624" s="148">
        <v>37</v>
      </c>
      <c r="C624" s="148">
        <v>21</v>
      </c>
      <c r="D624" s="148">
        <v>20691</v>
      </c>
      <c r="E624" s="148">
        <v>18514</v>
      </c>
      <c r="F624" s="148">
        <v>18057</v>
      </c>
      <c r="G624" s="148">
        <v>1229</v>
      </c>
      <c r="H624" s="148">
        <v>23</v>
      </c>
      <c r="I624" s="148">
        <v>23</v>
      </c>
      <c r="J624" s="148">
        <v>31</v>
      </c>
    </row>
    <row r="625" spans="1:10" x14ac:dyDescent="0.35">
      <c r="A625" s="149">
        <v>0.12722222222222221</v>
      </c>
      <c r="B625" s="148">
        <v>37</v>
      </c>
      <c r="C625" s="148">
        <v>25</v>
      </c>
      <c r="D625" s="148">
        <v>20408</v>
      </c>
      <c r="E625" s="148">
        <v>18434</v>
      </c>
      <c r="F625" s="148">
        <v>17944</v>
      </c>
      <c r="G625" s="148">
        <v>1231</v>
      </c>
      <c r="H625" s="148">
        <v>31</v>
      </c>
      <c r="I625" s="148">
        <v>26</v>
      </c>
      <c r="J625" s="148">
        <v>30</v>
      </c>
    </row>
    <row r="626" spans="1:10" x14ac:dyDescent="0.35">
      <c r="A626" s="149">
        <v>0.12930555555555556</v>
      </c>
      <c r="B626" s="148">
        <v>37</v>
      </c>
      <c r="C626" s="148">
        <v>24</v>
      </c>
      <c r="D626" s="148">
        <v>20472</v>
      </c>
      <c r="E626" s="148">
        <v>18636</v>
      </c>
      <c r="F626" s="148">
        <v>17780</v>
      </c>
      <c r="G626" s="148">
        <v>1235</v>
      </c>
      <c r="H626" s="148">
        <v>20</v>
      </c>
      <c r="I626" s="148">
        <v>30</v>
      </c>
      <c r="J626" s="148">
        <v>34</v>
      </c>
    </row>
    <row r="627" spans="1:10" x14ac:dyDescent="0.35">
      <c r="A627" s="149">
        <v>0.13138888888888889</v>
      </c>
      <c r="B627" s="148">
        <v>37</v>
      </c>
      <c r="C627" s="148">
        <v>23</v>
      </c>
      <c r="D627" s="148">
        <v>20676</v>
      </c>
      <c r="E627" s="148">
        <v>18347</v>
      </c>
      <c r="F627" s="148">
        <v>17927</v>
      </c>
      <c r="G627" s="148">
        <v>1227</v>
      </c>
      <c r="H627" s="148">
        <v>27</v>
      </c>
      <c r="I627" s="148">
        <v>30</v>
      </c>
      <c r="J627" s="148">
        <v>26</v>
      </c>
    </row>
    <row r="628" spans="1:10" x14ac:dyDescent="0.35">
      <c r="A628" s="149">
        <v>0.13347222222222221</v>
      </c>
      <c r="B628" s="148">
        <v>37</v>
      </c>
      <c r="C628" s="148">
        <v>20</v>
      </c>
      <c r="D628" s="148">
        <v>20205</v>
      </c>
      <c r="E628" s="148">
        <v>18569</v>
      </c>
      <c r="F628" s="148">
        <v>17836</v>
      </c>
      <c r="G628" s="148">
        <v>1231</v>
      </c>
      <c r="H628" s="148">
        <v>24</v>
      </c>
      <c r="I628" s="148">
        <v>34</v>
      </c>
      <c r="J628" s="148">
        <v>31</v>
      </c>
    </row>
    <row r="629" spans="1:10" x14ac:dyDescent="0.35">
      <c r="A629" s="149">
        <v>0.13555555555555557</v>
      </c>
      <c r="B629" s="148">
        <v>37</v>
      </c>
      <c r="C629" s="148">
        <v>25</v>
      </c>
      <c r="D629" s="148">
        <v>20442</v>
      </c>
      <c r="E629" s="148">
        <v>18324</v>
      </c>
      <c r="F629" s="148">
        <v>17953</v>
      </c>
      <c r="G629" s="148">
        <v>1248</v>
      </c>
      <c r="H629" s="148">
        <v>28</v>
      </c>
      <c r="I629" s="148">
        <v>31</v>
      </c>
      <c r="J629" s="148">
        <v>32</v>
      </c>
    </row>
    <row r="630" spans="1:10" x14ac:dyDescent="0.35">
      <c r="A630" s="149">
        <v>0.13763888888888889</v>
      </c>
      <c r="B630" s="148">
        <v>37</v>
      </c>
      <c r="C630" s="148">
        <v>28</v>
      </c>
      <c r="D630" s="148">
        <v>20513</v>
      </c>
      <c r="E630" s="148">
        <v>18613</v>
      </c>
      <c r="F630" s="148">
        <v>17785</v>
      </c>
      <c r="G630" s="148">
        <v>1250</v>
      </c>
      <c r="H630" s="148">
        <v>23</v>
      </c>
      <c r="I630" s="148">
        <v>31</v>
      </c>
      <c r="J630" s="148">
        <v>30</v>
      </c>
    </row>
    <row r="631" spans="1:10" x14ac:dyDescent="0.35">
      <c r="A631" s="149">
        <v>0.13972222222222222</v>
      </c>
      <c r="B631" s="148">
        <v>37</v>
      </c>
      <c r="C631" s="148">
        <v>25</v>
      </c>
      <c r="D631" s="148">
        <v>20636</v>
      </c>
      <c r="E631" s="148">
        <v>18398</v>
      </c>
      <c r="F631" s="148">
        <v>17982</v>
      </c>
      <c r="G631" s="148">
        <v>1237</v>
      </c>
      <c r="H631" s="148">
        <v>32</v>
      </c>
      <c r="I631" s="148">
        <v>29</v>
      </c>
      <c r="J631" s="148">
        <v>31</v>
      </c>
    </row>
    <row r="632" spans="1:10" x14ac:dyDescent="0.35">
      <c r="A632" s="149">
        <v>0.14180555555555555</v>
      </c>
      <c r="B632" s="148">
        <v>37</v>
      </c>
      <c r="C632" s="148">
        <v>27</v>
      </c>
      <c r="D632" s="148">
        <v>20374</v>
      </c>
      <c r="E632" s="148">
        <v>18541</v>
      </c>
      <c r="F632" s="148">
        <v>17923</v>
      </c>
      <c r="G632" s="148">
        <v>1257</v>
      </c>
      <c r="H632" s="148">
        <v>22</v>
      </c>
      <c r="I632" s="148">
        <v>20</v>
      </c>
      <c r="J632" s="148">
        <v>29</v>
      </c>
    </row>
    <row r="633" spans="1:10" x14ac:dyDescent="0.35">
      <c r="A633" s="149">
        <v>0.14388888888888887</v>
      </c>
      <c r="B633" s="148">
        <v>37</v>
      </c>
      <c r="C633" s="148">
        <v>22</v>
      </c>
      <c r="D633" s="148">
        <v>20553</v>
      </c>
      <c r="E633" s="148">
        <v>18674</v>
      </c>
      <c r="F633" s="148">
        <v>18122</v>
      </c>
      <c r="G633" s="148">
        <v>1234</v>
      </c>
      <c r="H633" s="148">
        <v>29</v>
      </c>
      <c r="I633" s="148">
        <v>28</v>
      </c>
      <c r="J633" s="148">
        <v>33</v>
      </c>
    </row>
    <row r="634" spans="1:10" x14ac:dyDescent="0.35">
      <c r="A634" s="149">
        <v>0.14597222222222223</v>
      </c>
      <c r="B634" s="148">
        <v>37</v>
      </c>
      <c r="C634" s="148">
        <v>25</v>
      </c>
      <c r="D634" s="148">
        <v>20775</v>
      </c>
      <c r="E634" s="148">
        <v>18306</v>
      </c>
      <c r="F634" s="148">
        <v>17910</v>
      </c>
      <c r="G634" s="148">
        <v>1284</v>
      </c>
      <c r="H634" s="148">
        <v>30</v>
      </c>
      <c r="I634" s="148">
        <v>32</v>
      </c>
      <c r="J634" s="148">
        <v>29</v>
      </c>
    </row>
    <row r="635" spans="1:10" x14ac:dyDescent="0.35">
      <c r="A635" s="149">
        <v>0.14805555555555555</v>
      </c>
      <c r="B635" s="148">
        <v>37</v>
      </c>
      <c r="C635" s="148">
        <v>25</v>
      </c>
      <c r="D635" s="148">
        <v>20458</v>
      </c>
      <c r="E635" s="148">
        <v>18437</v>
      </c>
      <c r="F635" s="148">
        <v>17848</v>
      </c>
      <c r="G635" s="148">
        <v>1281</v>
      </c>
      <c r="H635" s="148">
        <v>25</v>
      </c>
      <c r="I635" s="148">
        <v>30</v>
      </c>
      <c r="J635" s="148">
        <v>31</v>
      </c>
    </row>
    <row r="636" spans="1:10" x14ac:dyDescent="0.35">
      <c r="A636" s="149">
        <v>0.15013888888888891</v>
      </c>
      <c r="B636" s="148">
        <v>37</v>
      </c>
      <c r="C636" s="148">
        <v>28</v>
      </c>
      <c r="D636" s="148">
        <v>20238</v>
      </c>
      <c r="E636" s="148">
        <v>18377</v>
      </c>
      <c r="F636" s="148">
        <v>17936</v>
      </c>
      <c r="G636" s="148">
        <v>1285</v>
      </c>
      <c r="H636" s="148">
        <v>28</v>
      </c>
      <c r="I636" s="148">
        <v>29</v>
      </c>
      <c r="J636" s="148">
        <v>30</v>
      </c>
    </row>
    <row r="637" spans="1:10" x14ac:dyDescent="0.35">
      <c r="A637" s="149">
        <v>0.15222222222222223</v>
      </c>
      <c r="B637" s="148">
        <v>37</v>
      </c>
      <c r="C637" s="148">
        <v>26</v>
      </c>
      <c r="D637" s="148">
        <v>20401</v>
      </c>
      <c r="E637" s="148">
        <v>18431</v>
      </c>
      <c r="F637" s="148">
        <v>18125</v>
      </c>
      <c r="G637" s="148">
        <v>1265</v>
      </c>
      <c r="H637" s="148">
        <v>23</v>
      </c>
      <c r="I637" s="148">
        <v>26</v>
      </c>
      <c r="J637" s="148">
        <v>27</v>
      </c>
    </row>
    <row r="638" spans="1:10" x14ac:dyDescent="0.35">
      <c r="A638" s="149">
        <v>0.15430555555555556</v>
      </c>
      <c r="B638" s="148">
        <v>37</v>
      </c>
      <c r="C638" s="148">
        <v>28</v>
      </c>
      <c r="D638" s="148">
        <v>20521</v>
      </c>
      <c r="E638" s="148">
        <v>18493</v>
      </c>
      <c r="F638" s="148">
        <v>18067</v>
      </c>
      <c r="G638" s="148">
        <v>1282</v>
      </c>
      <c r="H638" s="148">
        <v>25</v>
      </c>
      <c r="I638" s="148">
        <v>23</v>
      </c>
      <c r="J638" s="148">
        <v>25</v>
      </c>
    </row>
    <row r="639" spans="1:10" x14ac:dyDescent="0.35">
      <c r="A639" s="149">
        <v>0.15638888888888888</v>
      </c>
      <c r="B639" s="148">
        <v>37</v>
      </c>
      <c r="C639" s="148">
        <v>25</v>
      </c>
      <c r="D639" s="148">
        <v>20744</v>
      </c>
      <c r="E639" s="148">
        <v>18644</v>
      </c>
      <c r="F639" s="148">
        <v>17903</v>
      </c>
      <c r="G639" s="148">
        <v>1293</v>
      </c>
      <c r="H639" s="148">
        <v>23</v>
      </c>
      <c r="I639" s="148">
        <v>33</v>
      </c>
      <c r="J639" s="148">
        <v>31</v>
      </c>
    </row>
    <row r="640" spans="1:10" x14ac:dyDescent="0.35">
      <c r="A640" s="149">
        <v>0.15847222222222221</v>
      </c>
      <c r="B640" s="148">
        <v>37</v>
      </c>
      <c r="C640" s="148">
        <v>24</v>
      </c>
      <c r="D640" s="148">
        <v>20505</v>
      </c>
      <c r="E640" s="148">
        <v>18233</v>
      </c>
      <c r="F640" s="148">
        <v>17847</v>
      </c>
      <c r="G640" s="148">
        <v>1291</v>
      </c>
      <c r="H640" s="148">
        <v>28</v>
      </c>
      <c r="I640" s="148">
        <v>25</v>
      </c>
      <c r="J640" s="148">
        <v>29</v>
      </c>
    </row>
    <row r="641" spans="1:10" x14ac:dyDescent="0.35">
      <c r="A641" s="149">
        <v>0.16055555555555556</v>
      </c>
      <c r="B641" s="148">
        <v>37</v>
      </c>
      <c r="C641" s="148">
        <v>25</v>
      </c>
      <c r="D641" s="148">
        <v>20546</v>
      </c>
      <c r="E641" s="148">
        <v>18607</v>
      </c>
      <c r="F641" s="148">
        <v>17931</v>
      </c>
      <c r="G641" s="148">
        <v>1296</v>
      </c>
      <c r="H641" s="148">
        <v>25</v>
      </c>
      <c r="I641" s="148">
        <v>30</v>
      </c>
      <c r="J641" s="148">
        <v>26</v>
      </c>
    </row>
    <row r="642" spans="1:10" x14ac:dyDescent="0.35">
      <c r="A642" s="149">
        <v>0.16263888888888889</v>
      </c>
      <c r="B642" s="148">
        <v>37</v>
      </c>
      <c r="C642" s="148">
        <v>28</v>
      </c>
      <c r="D642" s="148">
        <v>20366</v>
      </c>
      <c r="E642" s="148">
        <v>18349</v>
      </c>
      <c r="F642" s="148">
        <v>17934</v>
      </c>
      <c r="G642" s="148">
        <v>1282</v>
      </c>
      <c r="H642" s="148">
        <v>28</v>
      </c>
      <c r="I642" s="148">
        <v>28</v>
      </c>
      <c r="J642" s="148">
        <v>28</v>
      </c>
    </row>
    <row r="643" spans="1:10" x14ac:dyDescent="0.35">
      <c r="A643" s="149">
        <v>0.16472222222222221</v>
      </c>
      <c r="B643" s="148">
        <v>37</v>
      </c>
      <c r="C643" s="148">
        <v>30</v>
      </c>
      <c r="D643" s="148">
        <v>20475</v>
      </c>
      <c r="E643" s="148">
        <v>18340</v>
      </c>
      <c r="F643" s="148">
        <v>17951</v>
      </c>
      <c r="G643" s="148">
        <v>1273</v>
      </c>
      <c r="H643" s="148">
        <v>27</v>
      </c>
      <c r="I643" s="148">
        <v>27</v>
      </c>
      <c r="J643" s="148">
        <v>27</v>
      </c>
    </row>
    <row r="644" spans="1:10" x14ac:dyDescent="0.35">
      <c r="A644" s="149">
        <v>0.16680555555555554</v>
      </c>
      <c r="B644" s="148">
        <v>37</v>
      </c>
      <c r="C644" s="148">
        <v>30</v>
      </c>
      <c r="D644" s="148">
        <v>20145</v>
      </c>
      <c r="E644" s="148">
        <v>18501</v>
      </c>
      <c r="F644" s="148">
        <v>18069</v>
      </c>
      <c r="G644" s="148">
        <v>1296</v>
      </c>
      <c r="H644" s="148">
        <v>30</v>
      </c>
      <c r="I644" s="148">
        <v>32</v>
      </c>
      <c r="J644" s="148">
        <v>32</v>
      </c>
    </row>
    <row r="645" spans="1:10" x14ac:dyDescent="0.35">
      <c r="A645" s="149">
        <v>0.16888888888888889</v>
      </c>
      <c r="B645" s="148">
        <v>37.1</v>
      </c>
      <c r="C645" s="148">
        <v>29</v>
      </c>
      <c r="D645" s="148">
        <v>20531</v>
      </c>
      <c r="E645" s="148">
        <v>18647</v>
      </c>
      <c r="F645" s="148">
        <v>17657</v>
      </c>
      <c r="G645" s="148">
        <v>1298</v>
      </c>
      <c r="H645" s="148">
        <v>23</v>
      </c>
      <c r="I645" s="148">
        <v>23</v>
      </c>
      <c r="J645" s="148">
        <v>32</v>
      </c>
    </row>
    <row r="646" spans="1:10" x14ac:dyDescent="0.35">
      <c r="A646" s="149">
        <v>0.17097222222222222</v>
      </c>
      <c r="B646" s="148">
        <v>37</v>
      </c>
      <c r="C646" s="148">
        <v>31</v>
      </c>
      <c r="D646" s="148">
        <v>20356</v>
      </c>
      <c r="E646" s="148">
        <v>18553</v>
      </c>
      <c r="F646" s="148">
        <v>18032</v>
      </c>
      <c r="G646" s="148">
        <v>1285</v>
      </c>
      <c r="H646" s="148">
        <v>28</v>
      </c>
      <c r="I646" s="148">
        <v>31</v>
      </c>
      <c r="J646" s="148">
        <v>27</v>
      </c>
    </row>
    <row r="647" spans="1:10" x14ac:dyDescent="0.35">
      <c r="A647" s="149">
        <v>0.17305555555555555</v>
      </c>
      <c r="B647" s="148">
        <v>37</v>
      </c>
      <c r="C647" s="148">
        <v>30</v>
      </c>
      <c r="D647" s="148">
        <v>20095</v>
      </c>
      <c r="E647" s="148">
        <v>18244</v>
      </c>
      <c r="F647" s="148">
        <v>17775</v>
      </c>
      <c r="G647" s="148">
        <v>1304</v>
      </c>
      <c r="H647" s="148">
        <v>33</v>
      </c>
      <c r="I647" s="148">
        <v>34</v>
      </c>
      <c r="J647" s="148">
        <v>33</v>
      </c>
    </row>
    <row r="648" spans="1:10" x14ac:dyDescent="0.35">
      <c r="A648" s="149">
        <v>0.17513888888888887</v>
      </c>
      <c r="B648" s="148">
        <v>37</v>
      </c>
      <c r="C648" s="148">
        <v>27</v>
      </c>
      <c r="D648" s="148">
        <v>20288</v>
      </c>
      <c r="E648" s="148">
        <v>17966</v>
      </c>
      <c r="F648" s="148">
        <v>17911</v>
      </c>
      <c r="G648" s="148">
        <v>1282</v>
      </c>
      <c r="H648" s="148">
        <v>29</v>
      </c>
      <c r="I648" s="148">
        <v>32</v>
      </c>
      <c r="J648" s="148">
        <v>29</v>
      </c>
    </row>
    <row r="649" spans="1:10" x14ac:dyDescent="0.35">
      <c r="A649" s="149">
        <v>0.1772222222222222</v>
      </c>
      <c r="B649" s="148">
        <v>37</v>
      </c>
      <c r="C649" s="148">
        <v>24</v>
      </c>
      <c r="D649" s="148">
        <v>20160</v>
      </c>
      <c r="E649" s="148">
        <v>18444</v>
      </c>
      <c r="F649" s="148">
        <v>18042</v>
      </c>
      <c r="G649" s="148">
        <v>1307</v>
      </c>
      <c r="H649" s="148">
        <v>35</v>
      </c>
      <c r="I649" s="148">
        <v>35</v>
      </c>
      <c r="J649" s="148">
        <v>40</v>
      </c>
    </row>
    <row r="650" spans="1:10" x14ac:dyDescent="0.35">
      <c r="A650" s="149">
        <v>0.17930555555555558</v>
      </c>
      <c r="B650" s="148">
        <v>37</v>
      </c>
      <c r="C650" s="148">
        <v>30</v>
      </c>
      <c r="D650" s="148">
        <v>20141</v>
      </c>
      <c r="E650" s="148">
        <v>18341</v>
      </c>
      <c r="F650" s="148">
        <v>17895</v>
      </c>
      <c r="G650" s="148">
        <v>1288</v>
      </c>
      <c r="H650" s="148">
        <v>34</v>
      </c>
      <c r="I650" s="148">
        <v>35</v>
      </c>
      <c r="J650" s="148">
        <v>37</v>
      </c>
    </row>
    <row r="651" spans="1:10" x14ac:dyDescent="0.35">
      <c r="A651" s="149">
        <v>0.18138888888888891</v>
      </c>
      <c r="B651" s="148">
        <v>37</v>
      </c>
      <c r="C651" s="148">
        <v>28</v>
      </c>
      <c r="D651" s="148">
        <v>20015</v>
      </c>
      <c r="E651" s="148">
        <v>18293</v>
      </c>
      <c r="F651" s="148">
        <v>17866</v>
      </c>
      <c r="G651" s="148">
        <v>1316</v>
      </c>
      <c r="H651" s="148">
        <v>29</v>
      </c>
      <c r="I651" s="148">
        <v>24</v>
      </c>
      <c r="J651" s="148">
        <v>31</v>
      </c>
    </row>
    <row r="652" spans="1:10" x14ac:dyDescent="0.35">
      <c r="A652" s="149">
        <v>0.18347222222222223</v>
      </c>
      <c r="B652" s="148">
        <v>37</v>
      </c>
      <c r="C652" s="148">
        <v>32</v>
      </c>
      <c r="D652" s="148">
        <v>20276</v>
      </c>
      <c r="E652" s="148">
        <v>18302</v>
      </c>
      <c r="F652" s="148">
        <v>18011</v>
      </c>
      <c r="G652" s="148">
        <v>1280</v>
      </c>
      <c r="H652" s="148">
        <v>35</v>
      </c>
      <c r="I652" s="148">
        <v>26</v>
      </c>
      <c r="J652" s="148">
        <v>29</v>
      </c>
    </row>
    <row r="653" spans="1:10" x14ac:dyDescent="0.35">
      <c r="A653" s="149">
        <v>0.18555555555555556</v>
      </c>
      <c r="B653" s="148">
        <v>37</v>
      </c>
      <c r="C653" s="148">
        <v>28</v>
      </c>
      <c r="D653" s="148">
        <v>20239</v>
      </c>
      <c r="E653" s="148">
        <v>18400</v>
      </c>
      <c r="F653" s="148">
        <v>17625</v>
      </c>
      <c r="G653" s="148">
        <v>1284</v>
      </c>
      <c r="H653" s="148">
        <v>30</v>
      </c>
      <c r="I653" s="148">
        <v>29</v>
      </c>
      <c r="J653" s="148">
        <v>37</v>
      </c>
    </row>
    <row r="654" spans="1:10" x14ac:dyDescent="0.35">
      <c r="A654" s="149">
        <v>0.18763888888888888</v>
      </c>
      <c r="B654" s="148">
        <v>37</v>
      </c>
      <c r="C654" s="148">
        <v>25</v>
      </c>
      <c r="D654" s="148">
        <v>20174</v>
      </c>
      <c r="E654" s="148">
        <v>18246</v>
      </c>
      <c r="F654" s="148">
        <v>18119</v>
      </c>
      <c r="G654" s="148">
        <v>1305</v>
      </c>
      <c r="H654" s="148">
        <v>34</v>
      </c>
      <c r="I654" s="148">
        <v>33</v>
      </c>
      <c r="J654" s="148">
        <v>38</v>
      </c>
    </row>
    <row r="655" spans="1:10" x14ac:dyDescent="0.35">
      <c r="A655" s="149">
        <v>0.18972222222222224</v>
      </c>
      <c r="B655" s="148">
        <v>37</v>
      </c>
      <c r="C655" s="148">
        <v>22</v>
      </c>
      <c r="D655" s="148">
        <v>20248</v>
      </c>
      <c r="E655" s="148">
        <v>18267</v>
      </c>
      <c r="F655" s="148">
        <v>17826</v>
      </c>
      <c r="G655" s="148">
        <v>1309</v>
      </c>
      <c r="H655" s="148">
        <v>31</v>
      </c>
      <c r="I655" s="148">
        <v>36</v>
      </c>
      <c r="J655" s="148">
        <v>36</v>
      </c>
    </row>
    <row r="656" spans="1:10" x14ac:dyDescent="0.35">
      <c r="A656" s="149">
        <v>0.19180555555555556</v>
      </c>
      <c r="B656" s="148">
        <v>37</v>
      </c>
      <c r="C656" s="148">
        <v>31</v>
      </c>
      <c r="D656" s="148">
        <v>20265</v>
      </c>
      <c r="E656" s="148">
        <v>18299</v>
      </c>
      <c r="F656" s="148">
        <v>18117</v>
      </c>
      <c r="G656" s="148">
        <v>1313</v>
      </c>
      <c r="H656" s="148">
        <v>25</v>
      </c>
      <c r="I656" s="148">
        <v>35</v>
      </c>
      <c r="J656" s="148">
        <v>30</v>
      </c>
    </row>
    <row r="657" spans="1:10" x14ac:dyDescent="0.35">
      <c r="A657" s="149">
        <v>0.19388888888888889</v>
      </c>
      <c r="B657" s="148">
        <v>36.9</v>
      </c>
      <c r="C657" s="148">
        <v>28</v>
      </c>
      <c r="D657" s="148">
        <v>20424</v>
      </c>
      <c r="E657" s="148">
        <v>18300</v>
      </c>
      <c r="F657" s="148">
        <v>17736</v>
      </c>
      <c r="G657" s="148">
        <v>1311</v>
      </c>
      <c r="H657" s="148">
        <v>33</v>
      </c>
      <c r="I657" s="148">
        <v>37</v>
      </c>
      <c r="J657" s="148">
        <v>39</v>
      </c>
    </row>
    <row r="658" spans="1:10" x14ac:dyDescent="0.35">
      <c r="A658" s="149">
        <v>0.19597222222222221</v>
      </c>
      <c r="B658" s="148">
        <v>37</v>
      </c>
      <c r="C658" s="148">
        <v>33</v>
      </c>
      <c r="D658" s="148">
        <v>20297</v>
      </c>
      <c r="E658" s="148">
        <v>18543</v>
      </c>
      <c r="F658" s="148">
        <v>17941</v>
      </c>
      <c r="G658" s="148">
        <v>1331</v>
      </c>
      <c r="H658" s="148">
        <v>34</v>
      </c>
      <c r="I658" s="148">
        <v>28</v>
      </c>
      <c r="J658" s="148">
        <v>36</v>
      </c>
    </row>
    <row r="659" spans="1:10" x14ac:dyDescent="0.35">
      <c r="A659" s="149">
        <v>0.19805555555555557</v>
      </c>
      <c r="B659" s="148">
        <v>37</v>
      </c>
      <c r="C659" s="148">
        <v>31</v>
      </c>
      <c r="D659" s="148">
        <v>20359</v>
      </c>
      <c r="E659" s="148">
        <v>18388</v>
      </c>
      <c r="F659" s="148">
        <v>17871</v>
      </c>
      <c r="G659" s="148">
        <v>1321</v>
      </c>
      <c r="H659" s="148">
        <v>33</v>
      </c>
      <c r="I659" s="148">
        <v>34</v>
      </c>
      <c r="J659" s="148">
        <v>27</v>
      </c>
    </row>
    <row r="660" spans="1:10" x14ac:dyDescent="0.35">
      <c r="A660" s="149">
        <v>0.20013888888888889</v>
      </c>
      <c r="B660" s="148">
        <v>37</v>
      </c>
      <c r="C660" s="148">
        <v>33</v>
      </c>
      <c r="D660" s="148">
        <v>20133</v>
      </c>
      <c r="E660" s="148">
        <v>18366</v>
      </c>
      <c r="F660" s="148">
        <v>18106</v>
      </c>
      <c r="G660" s="148">
        <v>1318</v>
      </c>
      <c r="H660" s="148">
        <v>29</v>
      </c>
      <c r="I660" s="148">
        <v>26</v>
      </c>
      <c r="J660" s="148">
        <v>33</v>
      </c>
    </row>
    <row r="661" spans="1:10" x14ac:dyDescent="0.35">
      <c r="A661" s="149">
        <v>0.20222222222222222</v>
      </c>
      <c r="B661" s="148">
        <v>37</v>
      </c>
      <c r="C661" s="148">
        <v>29</v>
      </c>
      <c r="D661" s="148">
        <v>20160</v>
      </c>
      <c r="E661" s="148">
        <v>18040</v>
      </c>
      <c r="F661" s="148">
        <v>18042</v>
      </c>
      <c r="G661" s="148">
        <v>1321</v>
      </c>
      <c r="H661" s="148">
        <v>36</v>
      </c>
      <c r="I661" s="148">
        <v>37</v>
      </c>
      <c r="J661" s="148">
        <v>34</v>
      </c>
    </row>
    <row r="662" spans="1:10" x14ac:dyDescent="0.35">
      <c r="A662" s="149">
        <v>0.20430555555555555</v>
      </c>
      <c r="B662" s="148">
        <v>37</v>
      </c>
      <c r="C662" s="148">
        <v>27</v>
      </c>
      <c r="D662" s="148">
        <v>20328</v>
      </c>
      <c r="E662" s="148">
        <v>18510</v>
      </c>
      <c r="F662" s="148">
        <v>17794</v>
      </c>
      <c r="G662" s="148">
        <v>1325</v>
      </c>
      <c r="H662" s="148">
        <v>29</v>
      </c>
      <c r="I662" s="148">
        <v>26</v>
      </c>
      <c r="J662" s="148">
        <v>31</v>
      </c>
    </row>
    <row r="663" spans="1:10" x14ac:dyDescent="0.35">
      <c r="A663" s="149">
        <v>0.20638888888888887</v>
      </c>
      <c r="B663" s="148">
        <v>37</v>
      </c>
      <c r="C663" s="148">
        <v>35</v>
      </c>
      <c r="D663" s="148">
        <v>20082</v>
      </c>
      <c r="E663" s="148">
        <v>18311</v>
      </c>
      <c r="F663" s="148">
        <v>17856</v>
      </c>
      <c r="G663" s="148">
        <v>1317</v>
      </c>
      <c r="H663" s="148">
        <v>33</v>
      </c>
      <c r="I663" s="148">
        <v>37</v>
      </c>
      <c r="J663" s="148">
        <v>31</v>
      </c>
    </row>
    <row r="664" spans="1:10" x14ac:dyDescent="0.35">
      <c r="A664" s="149">
        <v>0.2084722222222222</v>
      </c>
      <c r="B664" s="148">
        <v>37</v>
      </c>
      <c r="C664" s="148">
        <v>30</v>
      </c>
      <c r="D664" s="148">
        <v>19764</v>
      </c>
      <c r="E664" s="148">
        <v>18389</v>
      </c>
      <c r="F664" s="148">
        <v>17823</v>
      </c>
      <c r="G664" s="148">
        <v>1316</v>
      </c>
      <c r="H664" s="148">
        <v>32</v>
      </c>
      <c r="I664" s="148">
        <v>30</v>
      </c>
      <c r="J664" s="148">
        <v>35</v>
      </c>
    </row>
    <row r="665" spans="1:10" x14ac:dyDescent="0.35">
      <c r="A665" s="149">
        <v>0.21055555555555558</v>
      </c>
      <c r="B665" s="148">
        <v>37.1</v>
      </c>
      <c r="C665" s="148">
        <v>27</v>
      </c>
      <c r="D665" s="148">
        <v>20137</v>
      </c>
      <c r="E665" s="148">
        <v>18271</v>
      </c>
      <c r="F665" s="148">
        <v>17823</v>
      </c>
      <c r="G665" s="148">
        <v>1319</v>
      </c>
      <c r="H665" s="148">
        <v>29</v>
      </c>
      <c r="I665" s="148">
        <v>30</v>
      </c>
      <c r="J665" s="148">
        <v>37</v>
      </c>
    </row>
    <row r="666" spans="1:10" x14ac:dyDescent="0.35">
      <c r="A666" s="149">
        <v>0.21263888888888891</v>
      </c>
      <c r="B666" s="148">
        <v>37</v>
      </c>
      <c r="C666" s="148">
        <v>30</v>
      </c>
      <c r="D666" s="148">
        <v>19744</v>
      </c>
      <c r="E666" s="148">
        <v>18384</v>
      </c>
      <c r="F666" s="148">
        <v>17966</v>
      </c>
      <c r="G666" s="148">
        <v>1322</v>
      </c>
      <c r="H666" s="148">
        <v>32</v>
      </c>
      <c r="I666" s="148">
        <v>37</v>
      </c>
      <c r="J666" s="148">
        <v>33</v>
      </c>
    </row>
    <row r="667" spans="1:10" x14ac:dyDescent="0.35">
      <c r="A667" s="149">
        <v>0.21472222222222223</v>
      </c>
      <c r="B667" s="148">
        <v>37</v>
      </c>
      <c r="C667" s="148">
        <v>30</v>
      </c>
      <c r="D667" s="148">
        <v>19997</v>
      </c>
      <c r="E667" s="148">
        <v>18380</v>
      </c>
      <c r="F667" s="148">
        <v>18138</v>
      </c>
      <c r="G667" s="148">
        <v>1334</v>
      </c>
      <c r="H667" s="148">
        <v>34</v>
      </c>
      <c r="I667" s="148">
        <v>36</v>
      </c>
      <c r="J667" s="148">
        <v>31</v>
      </c>
    </row>
    <row r="668" spans="1:10" x14ac:dyDescent="0.35">
      <c r="A668" s="149">
        <v>0.21680555555555556</v>
      </c>
      <c r="B668" s="148">
        <v>37</v>
      </c>
      <c r="C668" s="148">
        <v>27</v>
      </c>
      <c r="D668" s="148">
        <v>19927</v>
      </c>
      <c r="E668" s="148">
        <v>18126</v>
      </c>
      <c r="F668" s="148">
        <v>17822</v>
      </c>
      <c r="G668" s="148">
        <v>1323</v>
      </c>
      <c r="H668" s="148">
        <v>28</v>
      </c>
      <c r="I668" s="148">
        <v>33</v>
      </c>
      <c r="J668" s="148">
        <v>30</v>
      </c>
    </row>
    <row r="669" spans="1:10" x14ac:dyDescent="0.35">
      <c r="A669" s="149">
        <v>0.21888888888888888</v>
      </c>
      <c r="B669" s="148">
        <v>37</v>
      </c>
      <c r="C669" s="148">
        <v>35</v>
      </c>
      <c r="D669" s="148">
        <v>20184</v>
      </c>
      <c r="E669" s="148">
        <v>18192</v>
      </c>
      <c r="F669" s="148">
        <v>17705</v>
      </c>
      <c r="G669" s="148">
        <v>1311</v>
      </c>
      <c r="H669" s="148">
        <v>30</v>
      </c>
      <c r="I669" s="148">
        <v>34</v>
      </c>
      <c r="J669" s="148">
        <v>34</v>
      </c>
    </row>
    <row r="670" spans="1:10" x14ac:dyDescent="0.35">
      <c r="A670" s="149">
        <v>0.22097222222222224</v>
      </c>
      <c r="B670" s="148">
        <v>37</v>
      </c>
      <c r="C670" s="148">
        <v>34</v>
      </c>
      <c r="D670" s="148">
        <v>20127</v>
      </c>
      <c r="E670" s="148">
        <v>18170</v>
      </c>
      <c r="F670" s="148">
        <v>17850</v>
      </c>
      <c r="G670" s="148">
        <v>1340</v>
      </c>
      <c r="H670" s="148">
        <v>32</v>
      </c>
      <c r="I670" s="148">
        <v>35</v>
      </c>
      <c r="J670" s="148">
        <v>31</v>
      </c>
    </row>
    <row r="671" spans="1:10" x14ac:dyDescent="0.35">
      <c r="A671" s="149">
        <v>0.22305555555555556</v>
      </c>
      <c r="B671" s="148">
        <v>37</v>
      </c>
      <c r="C671" s="148">
        <v>28</v>
      </c>
      <c r="D671" s="148">
        <v>19952</v>
      </c>
      <c r="E671" s="148">
        <v>18319</v>
      </c>
      <c r="F671" s="148">
        <v>17696</v>
      </c>
      <c r="G671" s="148">
        <v>1344</v>
      </c>
      <c r="H671" s="148">
        <v>34</v>
      </c>
      <c r="I671" s="148">
        <v>32</v>
      </c>
      <c r="J671" s="148">
        <v>40</v>
      </c>
    </row>
    <row r="672" spans="1:10" x14ac:dyDescent="0.35">
      <c r="A672" s="149">
        <v>0.22513888888888889</v>
      </c>
      <c r="B672" s="148">
        <v>37</v>
      </c>
      <c r="C672" s="148">
        <v>36</v>
      </c>
      <c r="D672" s="148">
        <v>19963</v>
      </c>
      <c r="E672" s="148">
        <v>18272</v>
      </c>
      <c r="F672" s="148">
        <v>17936</v>
      </c>
      <c r="G672" s="148">
        <v>1337</v>
      </c>
      <c r="H672" s="148">
        <v>28</v>
      </c>
      <c r="I672" s="148">
        <v>38</v>
      </c>
      <c r="J672" s="148">
        <v>34</v>
      </c>
    </row>
    <row r="673" spans="1:10" x14ac:dyDescent="0.35">
      <c r="A673" s="149">
        <v>0.22722222222222221</v>
      </c>
      <c r="B673" s="148">
        <v>37</v>
      </c>
      <c r="C673" s="148">
        <v>35</v>
      </c>
      <c r="D673" s="148">
        <v>19899</v>
      </c>
      <c r="E673" s="148">
        <v>18337</v>
      </c>
      <c r="F673" s="148">
        <v>17924</v>
      </c>
      <c r="G673" s="148">
        <v>1336</v>
      </c>
      <c r="H673" s="148">
        <v>32</v>
      </c>
      <c r="I673" s="148">
        <v>34</v>
      </c>
      <c r="J673" s="148">
        <v>34</v>
      </c>
    </row>
    <row r="674" spans="1:10" x14ac:dyDescent="0.35">
      <c r="A674" s="149">
        <v>0.22930555555555554</v>
      </c>
      <c r="B674" s="148">
        <v>37</v>
      </c>
      <c r="C674" s="148">
        <v>33</v>
      </c>
      <c r="D674" s="148">
        <v>19987</v>
      </c>
      <c r="E674" s="148">
        <v>18389</v>
      </c>
      <c r="F674" s="148">
        <v>17730</v>
      </c>
      <c r="G674" s="148">
        <v>1322</v>
      </c>
      <c r="H674" s="148">
        <v>32</v>
      </c>
      <c r="I674" s="148">
        <v>40</v>
      </c>
      <c r="J674" s="148">
        <v>41</v>
      </c>
    </row>
    <row r="675" spans="1:10" x14ac:dyDescent="0.35">
      <c r="A675" s="149">
        <v>0.23138888888888889</v>
      </c>
      <c r="B675" s="148">
        <v>37.1</v>
      </c>
      <c r="C675" s="148">
        <v>32</v>
      </c>
      <c r="D675" s="148">
        <v>19918</v>
      </c>
      <c r="E675" s="148">
        <v>18147</v>
      </c>
      <c r="F675" s="148">
        <v>17640</v>
      </c>
      <c r="G675" s="148">
        <v>1331</v>
      </c>
      <c r="H675" s="148">
        <v>37</v>
      </c>
      <c r="I675" s="148">
        <v>40</v>
      </c>
      <c r="J675" s="148">
        <v>32</v>
      </c>
    </row>
    <row r="676" spans="1:10" x14ac:dyDescent="0.35">
      <c r="A676" s="149">
        <v>0.23347222222222222</v>
      </c>
      <c r="B676" s="148">
        <v>37</v>
      </c>
      <c r="C676" s="148">
        <v>40</v>
      </c>
      <c r="D676" s="148">
        <v>19915</v>
      </c>
      <c r="E676" s="148">
        <v>18255</v>
      </c>
      <c r="F676" s="148">
        <v>17628</v>
      </c>
      <c r="G676" s="148">
        <v>1329</v>
      </c>
      <c r="H676" s="148">
        <v>36</v>
      </c>
      <c r="I676" s="148">
        <v>37</v>
      </c>
      <c r="J676" s="148">
        <v>36</v>
      </c>
    </row>
    <row r="677" spans="1:10" x14ac:dyDescent="0.35">
      <c r="A677" s="149">
        <v>0.23555555555555555</v>
      </c>
      <c r="B677" s="148">
        <v>37</v>
      </c>
      <c r="C677" s="148">
        <v>38</v>
      </c>
      <c r="D677" s="148">
        <v>19971</v>
      </c>
      <c r="E677" s="148">
        <v>18175</v>
      </c>
      <c r="F677" s="148">
        <v>18027</v>
      </c>
      <c r="G677" s="148">
        <v>1340</v>
      </c>
      <c r="H677" s="148">
        <v>33</v>
      </c>
      <c r="I677" s="148">
        <v>40</v>
      </c>
      <c r="J677" s="148">
        <v>37</v>
      </c>
    </row>
    <row r="678" spans="1:10" x14ac:dyDescent="0.35">
      <c r="A678" s="149">
        <v>0.23763888888888887</v>
      </c>
      <c r="B678" s="148">
        <v>37</v>
      </c>
      <c r="C678" s="148">
        <v>33</v>
      </c>
      <c r="D678" s="148">
        <v>19930</v>
      </c>
      <c r="E678" s="148">
        <v>18240</v>
      </c>
      <c r="F678" s="148">
        <v>17596</v>
      </c>
      <c r="G678" s="148">
        <v>1318</v>
      </c>
      <c r="H678" s="148">
        <v>31</v>
      </c>
      <c r="I678" s="148">
        <v>32</v>
      </c>
      <c r="J678" s="148">
        <v>32</v>
      </c>
    </row>
    <row r="679" spans="1:10" x14ac:dyDescent="0.35">
      <c r="A679" s="149">
        <v>0.23972222222222225</v>
      </c>
      <c r="B679" s="148">
        <v>37</v>
      </c>
      <c r="C679" s="148">
        <v>32</v>
      </c>
      <c r="D679" s="148">
        <v>19967</v>
      </c>
      <c r="E679" s="148">
        <v>18164</v>
      </c>
      <c r="F679" s="148">
        <v>17619</v>
      </c>
      <c r="G679" s="148">
        <v>1325</v>
      </c>
      <c r="H679" s="148">
        <v>30</v>
      </c>
      <c r="I679" s="148">
        <v>38</v>
      </c>
      <c r="J679" s="148">
        <v>39</v>
      </c>
    </row>
    <row r="680" spans="1:10" x14ac:dyDescent="0.35">
      <c r="A680" s="149">
        <v>0.24180555555555558</v>
      </c>
      <c r="B680" s="148">
        <v>37</v>
      </c>
      <c r="C680" s="148">
        <v>37</v>
      </c>
      <c r="D680" s="148">
        <v>20028</v>
      </c>
      <c r="E680" s="148">
        <v>18068</v>
      </c>
      <c r="F680" s="148">
        <v>17525</v>
      </c>
      <c r="G680" s="148">
        <v>1328</v>
      </c>
      <c r="H680" s="148">
        <v>36</v>
      </c>
      <c r="I680" s="148">
        <v>34</v>
      </c>
      <c r="J680" s="148">
        <v>35</v>
      </c>
    </row>
    <row r="681" spans="1:10" x14ac:dyDescent="0.35">
      <c r="A681" s="149">
        <v>0.24388888888888891</v>
      </c>
      <c r="B681" s="148">
        <v>37</v>
      </c>
      <c r="C681" s="148">
        <v>40</v>
      </c>
      <c r="D681" s="148">
        <v>19873</v>
      </c>
      <c r="E681" s="148">
        <v>18225</v>
      </c>
      <c r="F681" s="148">
        <v>17876</v>
      </c>
      <c r="G681" s="148">
        <v>1341</v>
      </c>
      <c r="H681" s="148">
        <v>30</v>
      </c>
      <c r="I681" s="148">
        <v>34</v>
      </c>
      <c r="J681" s="148">
        <v>43</v>
      </c>
    </row>
    <row r="682" spans="1:10" x14ac:dyDescent="0.35">
      <c r="A682" s="149">
        <v>0.24597222222222223</v>
      </c>
      <c r="B682" s="148">
        <v>37</v>
      </c>
      <c r="C682" s="148">
        <v>38</v>
      </c>
      <c r="D682" s="148">
        <v>19934</v>
      </c>
      <c r="E682" s="148">
        <v>18376</v>
      </c>
      <c r="F682" s="148">
        <v>17605</v>
      </c>
      <c r="G682" s="148">
        <v>1319</v>
      </c>
      <c r="H682" s="148">
        <v>34</v>
      </c>
      <c r="I682" s="148">
        <v>32</v>
      </c>
      <c r="J682" s="148">
        <v>38</v>
      </c>
    </row>
    <row r="683" spans="1:10" x14ac:dyDescent="0.35">
      <c r="A683" s="149">
        <v>0.24805555555555556</v>
      </c>
      <c r="B683" s="148">
        <v>37</v>
      </c>
      <c r="C683" s="148">
        <v>39</v>
      </c>
      <c r="D683" s="148">
        <v>19819</v>
      </c>
      <c r="E683" s="148">
        <v>18253</v>
      </c>
      <c r="F683" s="148">
        <v>17872</v>
      </c>
      <c r="G683" s="148">
        <v>1305</v>
      </c>
      <c r="H683" s="148">
        <v>30</v>
      </c>
      <c r="I683" s="148">
        <v>41</v>
      </c>
      <c r="J683" s="148">
        <v>34</v>
      </c>
    </row>
    <row r="684" spans="1:10" x14ac:dyDescent="0.35">
      <c r="A684" s="149">
        <v>0.25013888888888886</v>
      </c>
      <c r="B684" s="148">
        <v>37</v>
      </c>
      <c r="C684" s="148">
        <v>39</v>
      </c>
      <c r="D684" s="148">
        <v>20077</v>
      </c>
      <c r="E684" s="148">
        <v>18107</v>
      </c>
      <c r="F684" s="148">
        <v>17693</v>
      </c>
      <c r="G684" s="148">
        <v>1341</v>
      </c>
      <c r="H684" s="148">
        <v>38</v>
      </c>
      <c r="I684" s="148">
        <v>37</v>
      </c>
      <c r="J684" s="148">
        <v>31</v>
      </c>
    </row>
    <row r="685" spans="1:10" x14ac:dyDescent="0.35">
      <c r="A685" s="149">
        <v>0.25222222222222224</v>
      </c>
      <c r="B685" s="148">
        <v>37</v>
      </c>
      <c r="C685" s="148">
        <v>36</v>
      </c>
      <c r="D685" s="148">
        <v>20159</v>
      </c>
      <c r="E685" s="148">
        <v>18295</v>
      </c>
      <c r="F685" s="148">
        <v>17907</v>
      </c>
      <c r="G685" s="148">
        <v>1334</v>
      </c>
      <c r="H685" s="148">
        <v>36</v>
      </c>
      <c r="I685" s="148">
        <v>41</v>
      </c>
      <c r="J685" s="148">
        <v>42</v>
      </c>
    </row>
    <row r="686" spans="1:10" x14ac:dyDescent="0.35">
      <c r="A686" s="149">
        <v>0.25430555555555556</v>
      </c>
      <c r="B686" s="148">
        <v>37</v>
      </c>
      <c r="C686" s="148">
        <v>41</v>
      </c>
      <c r="D686" s="148">
        <v>19813</v>
      </c>
      <c r="E686" s="148">
        <v>18209</v>
      </c>
      <c r="F686" s="148">
        <v>17658</v>
      </c>
      <c r="G686" s="148">
        <v>1340</v>
      </c>
      <c r="H686" s="148">
        <v>40</v>
      </c>
      <c r="I686" s="148">
        <v>39</v>
      </c>
      <c r="J686" s="148">
        <v>36</v>
      </c>
    </row>
    <row r="687" spans="1:10" x14ac:dyDescent="0.35">
      <c r="A687" s="149">
        <v>0.25638888888888889</v>
      </c>
      <c r="B687" s="148">
        <v>37</v>
      </c>
      <c r="C687" s="148">
        <v>41</v>
      </c>
      <c r="D687" s="148">
        <v>20063</v>
      </c>
      <c r="E687" s="148">
        <v>18105</v>
      </c>
      <c r="F687" s="148">
        <v>17718</v>
      </c>
      <c r="G687" s="148">
        <v>1316</v>
      </c>
      <c r="H687" s="148">
        <v>33</v>
      </c>
      <c r="I687" s="148">
        <v>29</v>
      </c>
      <c r="J687" s="148">
        <v>39</v>
      </c>
    </row>
    <row r="688" spans="1:10" x14ac:dyDescent="0.35">
      <c r="A688" s="149">
        <v>0.25847222222222221</v>
      </c>
      <c r="B688" s="148">
        <v>37</v>
      </c>
      <c r="C688" s="148">
        <v>39</v>
      </c>
      <c r="D688" s="148">
        <v>19941</v>
      </c>
      <c r="E688" s="148">
        <v>18113</v>
      </c>
      <c r="F688" s="148">
        <v>17583</v>
      </c>
      <c r="G688" s="148">
        <v>1341</v>
      </c>
      <c r="H688" s="148">
        <v>40</v>
      </c>
      <c r="I688" s="148">
        <v>39</v>
      </c>
      <c r="J688" s="148">
        <v>37</v>
      </c>
    </row>
    <row r="689" spans="1:10" x14ac:dyDescent="0.35">
      <c r="A689" s="149">
        <v>0.26055555555555554</v>
      </c>
      <c r="B689" s="148">
        <v>37.1</v>
      </c>
      <c r="C689" s="148">
        <v>36</v>
      </c>
      <c r="D689" s="148">
        <v>19795</v>
      </c>
      <c r="E689" s="148">
        <v>18186</v>
      </c>
      <c r="F689" s="148">
        <v>17765</v>
      </c>
      <c r="G689" s="148">
        <v>1340</v>
      </c>
      <c r="H689" s="148">
        <v>34</v>
      </c>
      <c r="I689" s="148">
        <v>29</v>
      </c>
      <c r="J689" s="148">
        <v>39</v>
      </c>
    </row>
    <row r="690" spans="1:10" x14ac:dyDescent="0.35">
      <c r="A690" s="149">
        <v>0.26263888888888892</v>
      </c>
      <c r="B690" s="148">
        <v>37</v>
      </c>
      <c r="C690" s="148">
        <v>38</v>
      </c>
      <c r="D690" s="148">
        <v>19994</v>
      </c>
      <c r="E690" s="148">
        <v>17969</v>
      </c>
      <c r="F690" s="148">
        <v>17850</v>
      </c>
      <c r="G690" s="148">
        <v>1337</v>
      </c>
      <c r="H690" s="148">
        <v>36</v>
      </c>
      <c r="I690" s="148">
        <v>37</v>
      </c>
      <c r="J690" s="148">
        <v>37</v>
      </c>
    </row>
    <row r="691" spans="1:10" x14ac:dyDescent="0.35">
      <c r="A691" s="149">
        <v>0.26472222222222225</v>
      </c>
      <c r="B691" s="148">
        <v>37</v>
      </c>
      <c r="C691" s="148">
        <v>39</v>
      </c>
      <c r="D691" s="148">
        <v>19818</v>
      </c>
      <c r="E691" s="148">
        <v>18107</v>
      </c>
      <c r="F691" s="148">
        <v>17798</v>
      </c>
      <c r="G691" s="148">
        <v>1334</v>
      </c>
      <c r="H691" s="148">
        <v>39</v>
      </c>
      <c r="I691" s="148">
        <v>35</v>
      </c>
      <c r="J691" s="148">
        <v>38</v>
      </c>
    </row>
    <row r="692" spans="1:10" x14ac:dyDescent="0.35">
      <c r="A692" s="149">
        <v>0.26680555555555557</v>
      </c>
      <c r="B692" s="148">
        <v>37</v>
      </c>
      <c r="C692" s="148">
        <v>39</v>
      </c>
      <c r="D692" s="148">
        <v>19946</v>
      </c>
      <c r="E692" s="148">
        <v>18025</v>
      </c>
      <c r="F692" s="148">
        <v>17635</v>
      </c>
      <c r="G692" s="148">
        <v>1335</v>
      </c>
      <c r="H692" s="148">
        <v>32</v>
      </c>
      <c r="I692" s="148">
        <v>31</v>
      </c>
      <c r="J692" s="148">
        <v>38</v>
      </c>
    </row>
    <row r="693" spans="1:10" x14ac:dyDescent="0.35">
      <c r="A693" s="149">
        <v>0.2688888888888889</v>
      </c>
      <c r="B693" s="148">
        <v>37</v>
      </c>
      <c r="C693" s="148">
        <v>33</v>
      </c>
      <c r="D693" s="148">
        <v>19780</v>
      </c>
      <c r="E693" s="148">
        <v>18144</v>
      </c>
      <c r="F693" s="148">
        <v>17548</v>
      </c>
      <c r="G693" s="148">
        <v>1325</v>
      </c>
      <c r="H693" s="148">
        <v>39</v>
      </c>
      <c r="I693" s="148">
        <v>36</v>
      </c>
      <c r="J693" s="148">
        <v>45</v>
      </c>
    </row>
    <row r="694" spans="1:10" x14ac:dyDescent="0.35">
      <c r="A694" s="149">
        <v>0.27097222222222223</v>
      </c>
      <c r="B694" s="148">
        <v>37</v>
      </c>
      <c r="C694" s="148">
        <v>38</v>
      </c>
      <c r="D694" s="148">
        <v>19737</v>
      </c>
      <c r="E694" s="148">
        <v>18229</v>
      </c>
      <c r="F694" s="148">
        <v>17334</v>
      </c>
      <c r="G694" s="148">
        <v>1328</v>
      </c>
      <c r="H694" s="148">
        <v>34</v>
      </c>
      <c r="I694" s="148">
        <v>40</v>
      </c>
      <c r="J694" s="148">
        <v>44</v>
      </c>
    </row>
    <row r="695" spans="1:10" x14ac:dyDescent="0.35">
      <c r="A695" s="149">
        <v>0.27305555555555555</v>
      </c>
      <c r="B695" s="148">
        <v>37</v>
      </c>
      <c r="C695" s="148">
        <v>38</v>
      </c>
      <c r="D695" s="148">
        <v>20019</v>
      </c>
      <c r="E695" s="148">
        <v>18018</v>
      </c>
      <c r="F695" s="148">
        <v>17679</v>
      </c>
      <c r="G695" s="148">
        <v>1302</v>
      </c>
      <c r="H695" s="148">
        <v>35</v>
      </c>
      <c r="I695" s="148">
        <v>34</v>
      </c>
      <c r="J695" s="148">
        <v>39</v>
      </c>
    </row>
    <row r="696" spans="1:10" x14ac:dyDescent="0.35">
      <c r="A696" s="149">
        <v>0.27513888888888888</v>
      </c>
      <c r="B696" s="148">
        <v>37</v>
      </c>
      <c r="C696" s="148">
        <v>39</v>
      </c>
      <c r="D696" s="148">
        <v>19759</v>
      </c>
      <c r="E696" s="148">
        <v>18068</v>
      </c>
      <c r="F696" s="148">
        <v>17781</v>
      </c>
      <c r="G696" s="148">
        <v>1318</v>
      </c>
      <c r="H696" s="148">
        <v>32</v>
      </c>
      <c r="I696" s="148">
        <v>41</v>
      </c>
      <c r="J696" s="148">
        <v>38</v>
      </c>
    </row>
    <row r="697" spans="1:10" x14ac:dyDescent="0.35">
      <c r="A697" s="149">
        <v>0.2772222222222222</v>
      </c>
      <c r="B697" s="148">
        <v>37</v>
      </c>
      <c r="C697" s="148">
        <v>43</v>
      </c>
      <c r="D697" s="148">
        <v>19737</v>
      </c>
      <c r="E697" s="148">
        <v>18087</v>
      </c>
      <c r="F697" s="148">
        <v>17863</v>
      </c>
      <c r="G697" s="148">
        <v>1333</v>
      </c>
      <c r="H697" s="148">
        <v>40</v>
      </c>
      <c r="I697" s="148">
        <v>36</v>
      </c>
      <c r="J697" s="148">
        <v>33</v>
      </c>
    </row>
    <row r="698" spans="1:10" x14ac:dyDescent="0.35">
      <c r="A698" s="149">
        <v>0.27930555555555553</v>
      </c>
      <c r="B698" s="148">
        <v>37</v>
      </c>
      <c r="C698" s="148">
        <v>37</v>
      </c>
      <c r="D698" s="148">
        <v>19592</v>
      </c>
      <c r="E698" s="148">
        <v>18261</v>
      </c>
      <c r="F698" s="148">
        <v>17814</v>
      </c>
      <c r="G698" s="148">
        <v>1320</v>
      </c>
      <c r="H698" s="148">
        <v>37</v>
      </c>
      <c r="I698" s="148">
        <v>44</v>
      </c>
      <c r="J698" s="148">
        <v>38</v>
      </c>
    </row>
    <row r="699" spans="1:10" x14ac:dyDescent="0.35">
      <c r="A699" s="149">
        <v>0.28138888888888891</v>
      </c>
      <c r="B699" s="148">
        <v>37</v>
      </c>
      <c r="C699" s="148">
        <v>40</v>
      </c>
      <c r="D699" s="148">
        <v>19662</v>
      </c>
      <c r="E699" s="148">
        <v>18113</v>
      </c>
      <c r="F699" s="148">
        <v>17782</v>
      </c>
      <c r="G699" s="148">
        <v>1328</v>
      </c>
      <c r="H699" s="148">
        <v>37</v>
      </c>
      <c r="I699" s="148">
        <v>37</v>
      </c>
      <c r="J699" s="148">
        <v>38</v>
      </c>
    </row>
    <row r="700" spans="1:10" x14ac:dyDescent="0.35">
      <c r="A700" s="149">
        <v>0.28347222222222224</v>
      </c>
      <c r="B700" s="148">
        <v>37</v>
      </c>
      <c r="C700" s="148">
        <v>44</v>
      </c>
      <c r="D700" s="148">
        <v>19733</v>
      </c>
      <c r="E700" s="148">
        <v>18003</v>
      </c>
      <c r="F700" s="148">
        <v>17597</v>
      </c>
      <c r="G700" s="148">
        <v>1330</v>
      </c>
      <c r="H700" s="148">
        <v>41</v>
      </c>
      <c r="I700" s="148">
        <v>42</v>
      </c>
      <c r="J700" s="148">
        <v>42</v>
      </c>
    </row>
    <row r="701" spans="1:10" x14ac:dyDescent="0.35">
      <c r="A701" s="149">
        <v>0.28555555555555556</v>
      </c>
      <c r="B701" s="148">
        <v>37</v>
      </c>
      <c r="C701" s="148">
        <v>35</v>
      </c>
      <c r="D701" s="148">
        <v>19989</v>
      </c>
      <c r="E701" s="148">
        <v>18181</v>
      </c>
      <c r="F701" s="148">
        <v>17725</v>
      </c>
      <c r="G701" s="148">
        <v>1326</v>
      </c>
      <c r="H701" s="148">
        <v>43</v>
      </c>
      <c r="I701" s="148">
        <v>47</v>
      </c>
      <c r="J701" s="148">
        <v>46</v>
      </c>
    </row>
    <row r="702" spans="1:10" x14ac:dyDescent="0.35">
      <c r="A702" s="149">
        <v>0.28763888888888889</v>
      </c>
      <c r="B702" s="148">
        <v>37</v>
      </c>
      <c r="C702" s="148">
        <v>41</v>
      </c>
      <c r="D702" s="148">
        <v>19971</v>
      </c>
      <c r="E702" s="148">
        <v>18162</v>
      </c>
      <c r="F702" s="148">
        <v>17800</v>
      </c>
      <c r="G702" s="148">
        <v>1331</v>
      </c>
      <c r="H702" s="148">
        <v>35</v>
      </c>
      <c r="I702" s="148">
        <v>43</v>
      </c>
      <c r="J702" s="148">
        <v>44</v>
      </c>
    </row>
    <row r="703" spans="1:10" x14ac:dyDescent="0.35">
      <c r="A703" s="149">
        <v>0.28972222222222221</v>
      </c>
      <c r="B703" s="148">
        <v>37</v>
      </c>
      <c r="C703" s="148">
        <v>43</v>
      </c>
      <c r="D703" s="148">
        <v>19791</v>
      </c>
      <c r="E703" s="148">
        <v>18119</v>
      </c>
      <c r="F703" s="148">
        <v>17636</v>
      </c>
      <c r="G703" s="148">
        <v>1328</v>
      </c>
      <c r="H703" s="148">
        <v>37</v>
      </c>
      <c r="I703" s="148">
        <v>34</v>
      </c>
      <c r="J703" s="148">
        <v>42</v>
      </c>
    </row>
    <row r="704" spans="1:10" x14ac:dyDescent="0.35">
      <c r="A704" s="149">
        <v>0.29180555555555554</v>
      </c>
      <c r="B704" s="148">
        <v>37</v>
      </c>
      <c r="C704" s="148">
        <v>42</v>
      </c>
      <c r="D704" s="148">
        <v>19892</v>
      </c>
      <c r="E704" s="148">
        <v>18053</v>
      </c>
      <c r="F704" s="148">
        <v>17747</v>
      </c>
      <c r="G704" s="148">
        <v>1327</v>
      </c>
      <c r="H704" s="148">
        <v>39</v>
      </c>
      <c r="I704" s="148">
        <v>40</v>
      </c>
      <c r="J704" s="148">
        <v>39</v>
      </c>
    </row>
    <row r="705" spans="1:10" x14ac:dyDescent="0.35">
      <c r="A705" s="149">
        <v>0.29388888888888892</v>
      </c>
      <c r="B705" s="148">
        <v>37</v>
      </c>
      <c r="C705" s="148">
        <v>41</v>
      </c>
      <c r="D705" s="148">
        <v>19767</v>
      </c>
      <c r="E705" s="148">
        <v>18097</v>
      </c>
      <c r="F705" s="148">
        <v>17561</v>
      </c>
      <c r="G705" s="148">
        <v>1335</v>
      </c>
      <c r="H705" s="148">
        <v>34</v>
      </c>
      <c r="I705" s="148">
        <v>40</v>
      </c>
      <c r="J705" s="148">
        <v>37</v>
      </c>
    </row>
    <row r="706" spans="1:10" x14ac:dyDescent="0.35">
      <c r="A706" s="149">
        <v>0.29597222222222225</v>
      </c>
      <c r="B706" s="148">
        <v>37</v>
      </c>
      <c r="C706" s="148">
        <v>35</v>
      </c>
      <c r="D706" s="148">
        <v>19854</v>
      </c>
      <c r="E706" s="148">
        <v>17959</v>
      </c>
      <c r="F706" s="148">
        <v>17708</v>
      </c>
      <c r="G706" s="148">
        <v>1326</v>
      </c>
      <c r="H706" s="148">
        <v>37</v>
      </c>
      <c r="I706" s="148">
        <v>39</v>
      </c>
      <c r="J706" s="148">
        <v>45</v>
      </c>
    </row>
    <row r="707" spans="1:10" x14ac:dyDescent="0.35">
      <c r="A707" s="149">
        <v>0.29805555555555557</v>
      </c>
      <c r="B707" s="148">
        <v>37</v>
      </c>
      <c r="C707" s="148">
        <v>43</v>
      </c>
      <c r="D707" s="148">
        <v>19743</v>
      </c>
      <c r="E707" s="148">
        <v>18182</v>
      </c>
      <c r="F707" s="148">
        <v>17547</v>
      </c>
      <c r="G707" s="148">
        <v>1323</v>
      </c>
      <c r="H707" s="148">
        <v>43</v>
      </c>
      <c r="I707" s="148">
        <v>40</v>
      </c>
      <c r="J707" s="148">
        <v>45</v>
      </c>
    </row>
    <row r="708" spans="1:10" x14ac:dyDescent="0.35">
      <c r="A708" s="149">
        <v>0.3001388888888889</v>
      </c>
      <c r="B708" s="148">
        <v>37</v>
      </c>
      <c r="C708" s="148">
        <v>38</v>
      </c>
      <c r="D708" s="148">
        <v>19764</v>
      </c>
      <c r="E708" s="148">
        <v>18278</v>
      </c>
      <c r="F708" s="148">
        <v>17844</v>
      </c>
      <c r="G708" s="148">
        <v>1320</v>
      </c>
      <c r="H708" s="148">
        <v>38</v>
      </c>
      <c r="I708" s="148">
        <v>40</v>
      </c>
      <c r="J708" s="148">
        <v>43</v>
      </c>
    </row>
    <row r="709" spans="1:10" x14ac:dyDescent="0.35">
      <c r="A709" s="149">
        <v>0.30222222222222223</v>
      </c>
      <c r="B709" s="148">
        <v>37</v>
      </c>
      <c r="C709" s="148">
        <v>41</v>
      </c>
      <c r="D709" s="148">
        <v>19825</v>
      </c>
      <c r="E709" s="148">
        <v>18034</v>
      </c>
      <c r="F709" s="148">
        <v>17476</v>
      </c>
      <c r="G709" s="148">
        <v>1344</v>
      </c>
      <c r="H709" s="148">
        <v>43</v>
      </c>
      <c r="I709" s="148">
        <v>39</v>
      </c>
      <c r="J709" s="148">
        <v>37</v>
      </c>
    </row>
    <row r="710" spans="1:10" x14ac:dyDescent="0.35">
      <c r="A710" s="149">
        <v>0.30430555555555555</v>
      </c>
      <c r="B710" s="148">
        <v>37</v>
      </c>
      <c r="C710" s="148">
        <v>36</v>
      </c>
      <c r="D710" s="148">
        <v>19753</v>
      </c>
      <c r="E710" s="148">
        <v>18083</v>
      </c>
      <c r="F710" s="148">
        <v>17490</v>
      </c>
      <c r="G710" s="148">
        <v>1341</v>
      </c>
      <c r="H710" s="148">
        <v>32</v>
      </c>
      <c r="I710" s="148">
        <v>45</v>
      </c>
      <c r="J710" s="148">
        <v>47</v>
      </c>
    </row>
    <row r="711" spans="1:10" x14ac:dyDescent="0.35">
      <c r="A711" s="149">
        <v>0.30638888888888888</v>
      </c>
      <c r="B711" s="148">
        <v>37</v>
      </c>
      <c r="C711" s="148">
        <v>41</v>
      </c>
      <c r="D711" s="148">
        <v>19674</v>
      </c>
      <c r="E711" s="148">
        <v>18059</v>
      </c>
      <c r="F711" s="148">
        <v>17705</v>
      </c>
      <c r="G711" s="148">
        <v>1334</v>
      </c>
      <c r="H711" s="148">
        <v>41</v>
      </c>
      <c r="I711" s="148">
        <v>37</v>
      </c>
      <c r="J711" s="148">
        <v>47</v>
      </c>
    </row>
    <row r="712" spans="1:10" x14ac:dyDescent="0.35">
      <c r="A712" s="149">
        <v>0.3084722222222222</v>
      </c>
      <c r="B712" s="148">
        <v>37</v>
      </c>
      <c r="C712" s="148">
        <v>38</v>
      </c>
      <c r="D712" s="148">
        <v>19727</v>
      </c>
      <c r="E712" s="148">
        <v>18096</v>
      </c>
      <c r="F712" s="148">
        <v>17752</v>
      </c>
      <c r="G712" s="148">
        <v>1343</v>
      </c>
      <c r="H712" s="148">
        <v>42</v>
      </c>
      <c r="I712" s="148">
        <v>41</v>
      </c>
      <c r="J712" s="148">
        <v>43</v>
      </c>
    </row>
    <row r="713" spans="1:10" x14ac:dyDescent="0.35">
      <c r="A713" s="149">
        <v>0.31055555555555553</v>
      </c>
      <c r="B713" s="148">
        <v>37</v>
      </c>
      <c r="C713" s="148">
        <v>48</v>
      </c>
      <c r="D713" s="148">
        <v>19602</v>
      </c>
      <c r="E713" s="148">
        <v>18123</v>
      </c>
      <c r="F713" s="148">
        <v>17405</v>
      </c>
      <c r="G713" s="148">
        <v>1339</v>
      </c>
      <c r="H713" s="148">
        <v>47</v>
      </c>
      <c r="I713" s="148">
        <v>47</v>
      </c>
      <c r="J713" s="148">
        <v>48</v>
      </c>
    </row>
    <row r="714" spans="1:10" x14ac:dyDescent="0.35">
      <c r="A714" s="149">
        <v>0.31263888888888886</v>
      </c>
      <c r="B714" s="148">
        <v>37</v>
      </c>
      <c r="C714" s="148">
        <v>42</v>
      </c>
      <c r="D714" s="148">
        <v>19843</v>
      </c>
      <c r="E714" s="148">
        <v>17961</v>
      </c>
      <c r="F714" s="148">
        <v>17591</v>
      </c>
      <c r="G714" s="148">
        <v>1327</v>
      </c>
      <c r="H714" s="148">
        <v>38</v>
      </c>
      <c r="I714" s="148">
        <v>42</v>
      </c>
      <c r="J714" s="148">
        <v>43</v>
      </c>
    </row>
    <row r="715" spans="1:10" x14ac:dyDescent="0.35">
      <c r="A715" s="149">
        <v>0.31472222222222224</v>
      </c>
      <c r="B715" s="148">
        <v>37</v>
      </c>
      <c r="C715" s="148">
        <v>37</v>
      </c>
      <c r="D715" s="148">
        <v>19700</v>
      </c>
      <c r="E715" s="148">
        <v>18071</v>
      </c>
      <c r="F715" s="148">
        <v>17271</v>
      </c>
      <c r="G715" s="148">
        <v>1324</v>
      </c>
      <c r="H715" s="148">
        <v>46</v>
      </c>
      <c r="I715" s="148">
        <v>40</v>
      </c>
      <c r="J715" s="148">
        <v>43</v>
      </c>
    </row>
    <row r="716" spans="1:10" x14ac:dyDescent="0.35">
      <c r="A716" s="149">
        <v>0.31680555555555556</v>
      </c>
      <c r="B716" s="148">
        <v>37</v>
      </c>
      <c r="C716" s="148">
        <v>42</v>
      </c>
      <c r="D716" s="148">
        <v>19473</v>
      </c>
      <c r="E716" s="148">
        <v>18117</v>
      </c>
      <c r="F716" s="148">
        <v>17402</v>
      </c>
      <c r="G716" s="148">
        <v>1314</v>
      </c>
      <c r="H716" s="148">
        <v>43</v>
      </c>
      <c r="I716" s="148">
        <v>46</v>
      </c>
      <c r="J716" s="148">
        <v>45</v>
      </c>
    </row>
    <row r="717" spans="1:10" x14ac:dyDescent="0.35">
      <c r="A717" s="149">
        <v>0.31888888888888889</v>
      </c>
      <c r="B717" s="148">
        <v>37</v>
      </c>
      <c r="C717" s="148">
        <v>43</v>
      </c>
      <c r="D717" s="148">
        <v>19590</v>
      </c>
      <c r="E717" s="148">
        <v>17797</v>
      </c>
      <c r="F717" s="148">
        <v>17485</v>
      </c>
      <c r="G717" s="148">
        <v>1325</v>
      </c>
      <c r="H717" s="148">
        <v>37</v>
      </c>
      <c r="I717" s="148">
        <v>44</v>
      </c>
      <c r="J717" s="148">
        <v>54</v>
      </c>
    </row>
    <row r="718" spans="1:10" x14ac:dyDescent="0.35">
      <c r="A718" s="149">
        <v>0.32097222222222221</v>
      </c>
      <c r="B718" s="148">
        <v>37</v>
      </c>
      <c r="C718" s="148">
        <v>42</v>
      </c>
      <c r="D718" s="148">
        <v>19683</v>
      </c>
      <c r="E718" s="148">
        <v>17918</v>
      </c>
      <c r="F718" s="148">
        <v>17541</v>
      </c>
      <c r="G718" s="148">
        <v>1329</v>
      </c>
      <c r="H718" s="148">
        <v>35</v>
      </c>
      <c r="I718" s="148">
        <v>42</v>
      </c>
      <c r="J718" s="148">
        <v>44</v>
      </c>
    </row>
    <row r="719" spans="1:10" x14ac:dyDescent="0.35">
      <c r="A719" s="149">
        <v>0.3230555555555556</v>
      </c>
      <c r="B719" s="148">
        <v>37</v>
      </c>
      <c r="C719" s="148">
        <v>41</v>
      </c>
      <c r="D719" s="148">
        <v>19705</v>
      </c>
      <c r="E719" s="148">
        <v>18062</v>
      </c>
      <c r="F719" s="148">
        <v>17407</v>
      </c>
      <c r="G719" s="148">
        <v>1322</v>
      </c>
      <c r="H719" s="148">
        <v>37</v>
      </c>
      <c r="I719" s="148">
        <v>37</v>
      </c>
      <c r="J719" s="148">
        <v>52</v>
      </c>
    </row>
    <row r="720" spans="1:10" x14ac:dyDescent="0.35">
      <c r="A720" s="149">
        <v>0.32513888888888892</v>
      </c>
      <c r="B720" s="148">
        <v>37</v>
      </c>
      <c r="C720" s="148">
        <v>38</v>
      </c>
      <c r="D720" s="148">
        <v>19674</v>
      </c>
      <c r="E720" s="148">
        <v>18135</v>
      </c>
      <c r="F720" s="148">
        <v>17528</v>
      </c>
      <c r="G720" s="148">
        <v>1300</v>
      </c>
      <c r="H720" s="148">
        <v>36</v>
      </c>
      <c r="I720" s="148">
        <v>44</v>
      </c>
      <c r="J720" s="148">
        <v>46</v>
      </c>
    </row>
    <row r="721" spans="1:10" x14ac:dyDescent="0.35">
      <c r="A721" s="149">
        <v>0.32722222222222225</v>
      </c>
      <c r="B721" s="148">
        <v>37.1</v>
      </c>
      <c r="C721" s="148">
        <v>42</v>
      </c>
      <c r="D721" s="148">
        <v>19434</v>
      </c>
      <c r="E721" s="148">
        <v>18207</v>
      </c>
      <c r="F721" s="148">
        <v>17460</v>
      </c>
      <c r="G721" s="148">
        <v>1333</v>
      </c>
      <c r="H721" s="148">
        <v>38</v>
      </c>
      <c r="I721" s="148">
        <v>38</v>
      </c>
      <c r="J721" s="148">
        <v>46</v>
      </c>
    </row>
    <row r="722" spans="1:10" x14ac:dyDescent="0.35">
      <c r="A722" s="149">
        <v>0.32930555555555557</v>
      </c>
      <c r="B722" s="148">
        <v>37</v>
      </c>
      <c r="C722" s="148">
        <v>44</v>
      </c>
      <c r="D722" s="148">
        <v>19832</v>
      </c>
      <c r="E722" s="148">
        <v>18053</v>
      </c>
      <c r="F722" s="148">
        <v>17570</v>
      </c>
      <c r="G722" s="148">
        <v>1340</v>
      </c>
      <c r="H722" s="148">
        <v>39</v>
      </c>
      <c r="I722" s="148">
        <v>43</v>
      </c>
      <c r="J722" s="148">
        <v>46</v>
      </c>
    </row>
    <row r="723" spans="1:10" x14ac:dyDescent="0.35">
      <c r="A723" s="149">
        <v>0.3313888888888889</v>
      </c>
      <c r="B723" s="148">
        <v>37</v>
      </c>
      <c r="C723" s="148">
        <v>42</v>
      </c>
      <c r="D723" s="148">
        <v>19842</v>
      </c>
      <c r="E723" s="148">
        <v>17990</v>
      </c>
      <c r="F723" s="148">
        <v>17396</v>
      </c>
      <c r="G723" s="148">
        <v>1326</v>
      </c>
      <c r="H723" s="148">
        <v>43</v>
      </c>
      <c r="I723" s="148">
        <v>41</v>
      </c>
      <c r="J723" s="148">
        <v>45</v>
      </c>
    </row>
    <row r="724" spans="1:10" x14ac:dyDescent="0.35">
      <c r="A724" s="149">
        <v>0.33347222222222223</v>
      </c>
      <c r="B724" s="148">
        <v>37</v>
      </c>
      <c r="C724" s="148">
        <v>51</v>
      </c>
      <c r="D724" s="148">
        <v>19577</v>
      </c>
      <c r="E724" s="148">
        <v>17986</v>
      </c>
      <c r="F724" s="148">
        <v>17409</v>
      </c>
      <c r="G724" s="148">
        <v>1350</v>
      </c>
      <c r="H724" s="148">
        <v>37</v>
      </c>
      <c r="I724" s="148">
        <v>38</v>
      </c>
      <c r="J724" s="148">
        <v>45</v>
      </c>
    </row>
    <row r="725" spans="1:10" x14ac:dyDescent="0.35">
      <c r="A725" s="149">
        <v>0.33555555555555555</v>
      </c>
      <c r="B725" s="148">
        <v>37</v>
      </c>
      <c r="C725" s="148">
        <v>46</v>
      </c>
      <c r="D725" s="148">
        <v>19519</v>
      </c>
      <c r="E725" s="148">
        <v>17895</v>
      </c>
      <c r="F725" s="148">
        <v>17593</v>
      </c>
      <c r="G725" s="148">
        <v>1340</v>
      </c>
      <c r="H725" s="148">
        <v>37</v>
      </c>
      <c r="I725" s="148">
        <v>46</v>
      </c>
      <c r="J725" s="148">
        <v>45</v>
      </c>
    </row>
    <row r="726" spans="1:10" x14ac:dyDescent="0.35">
      <c r="A726" s="149">
        <v>0.33763888888888888</v>
      </c>
      <c r="B726" s="148">
        <v>37</v>
      </c>
      <c r="C726" s="148">
        <v>45</v>
      </c>
      <c r="D726" s="148">
        <v>19453</v>
      </c>
      <c r="E726" s="148">
        <v>17974</v>
      </c>
      <c r="F726" s="148">
        <v>17778</v>
      </c>
      <c r="G726" s="148">
        <v>1325</v>
      </c>
      <c r="H726" s="148">
        <v>41</v>
      </c>
      <c r="I726" s="148">
        <v>43</v>
      </c>
      <c r="J726" s="148">
        <v>42</v>
      </c>
    </row>
    <row r="727" spans="1:10" x14ac:dyDescent="0.35">
      <c r="A727" s="149">
        <v>0.3397222222222222</v>
      </c>
      <c r="B727" s="148">
        <v>37</v>
      </c>
      <c r="C727" s="148">
        <v>41</v>
      </c>
      <c r="D727" s="148">
        <v>19744</v>
      </c>
      <c r="E727" s="148">
        <v>18005</v>
      </c>
      <c r="F727" s="148">
        <v>17529</v>
      </c>
      <c r="G727" s="148">
        <v>1343</v>
      </c>
      <c r="H727" s="148">
        <v>43</v>
      </c>
      <c r="I727" s="148">
        <v>42</v>
      </c>
      <c r="J727" s="148">
        <v>46</v>
      </c>
    </row>
    <row r="728" spans="1:10" x14ac:dyDescent="0.35">
      <c r="A728" s="149">
        <v>0.34180555555555553</v>
      </c>
      <c r="B728" s="148">
        <v>37</v>
      </c>
      <c r="C728" s="148">
        <v>41</v>
      </c>
      <c r="D728" s="148">
        <v>19667</v>
      </c>
      <c r="E728" s="148">
        <v>18184</v>
      </c>
      <c r="F728" s="148">
        <v>17436</v>
      </c>
      <c r="G728" s="148">
        <v>1350</v>
      </c>
      <c r="H728" s="148">
        <v>46</v>
      </c>
      <c r="I728" s="148">
        <v>44</v>
      </c>
      <c r="J728" s="148">
        <v>52</v>
      </c>
    </row>
    <row r="729" spans="1:10" x14ac:dyDescent="0.35">
      <c r="A729" s="149">
        <v>0.34388888888888891</v>
      </c>
      <c r="B729" s="148">
        <v>36.9</v>
      </c>
      <c r="C729" s="148">
        <v>49</v>
      </c>
      <c r="D729" s="148">
        <v>19495</v>
      </c>
      <c r="E729" s="148">
        <v>17950</v>
      </c>
      <c r="F729" s="148">
        <v>17333</v>
      </c>
      <c r="G729" s="148">
        <v>1337</v>
      </c>
      <c r="H729" s="148">
        <v>36</v>
      </c>
      <c r="I729" s="148">
        <v>36</v>
      </c>
      <c r="J729" s="148">
        <v>43</v>
      </c>
    </row>
    <row r="730" spans="1:10" x14ac:dyDescent="0.35">
      <c r="A730" s="149">
        <v>0.34597222222222218</v>
      </c>
      <c r="B730" s="148">
        <v>37</v>
      </c>
      <c r="C730" s="148">
        <v>46</v>
      </c>
      <c r="D730" s="148">
        <v>19305</v>
      </c>
      <c r="E730" s="148">
        <v>18025</v>
      </c>
      <c r="F730" s="148">
        <v>17580</v>
      </c>
      <c r="G730" s="148">
        <v>1317</v>
      </c>
      <c r="H730" s="148">
        <v>42</v>
      </c>
      <c r="I730" s="148">
        <v>47</v>
      </c>
      <c r="J730" s="148">
        <v>46</v>
      </c>
    </row>
    <row r="731" spans="1:10" x14ac:dyDescent="0.35">
      <c r="A731" s="149">
        <v>0.34805555555555556</v>
      </c>
      <c r="B731" s="148">
        <v>37</v>
      </c>
      <c r="C731" s="148">
        <v>43</v>
      </c>
      <c r="D731" s="148">
        <v>19630</v>
      </c>
      <c r="E731" s="148">
        <v>17864</v>
      </c>
      <c r="F731" s="148">
        <v>17578</v>
      </c>
      <c r="G731" s="148">
        <v>1331</v>
      </c>
      <c r="H731" s="148">
        <v>35</v>
      </c>
      <c r="I731" s="148">
        <v>46</v>
      </c>
      <c r="J731" s="148">
        <v>41</v>
      </c>
    </row>
    <row r="732" spans="1:10" x14ac:dyDescent="0.35">
      <c r="A732" s="149">
        <v>0.35013888888888883</v>
      </c>
      <c r="B732" s="148">
        <v>37</v>
      </c>
      <c r="C732" s="148">
        <v>37</v>
      </c>
      <c r="D732" s="148">
        <v>19578</v>
      </c>
      <c r="E732" s="148">
        <v>17976</v>
      </c>
      <c r="F732" s="148">
        <v>17322</v>
      </c>
      <c r="G732" s="148">
        <v>1317</v>
      </c>
      <c r="H732" s="148">
        <v>40</v>
      </c>
      <c r="I732" s="148">
        <v>46</v>
      </c>
      <c r="J732" s="148">
        <v>48</v>
      </c>
    </row>
    <row r="733" spans="1:10" x14ac:dyDescent="0.35">
      <c r="A733" s="149">
        <v>0.35222222222222221</v>
      </c>
      <c r="B733" s="148">
        <v>37</v>
      </c>
      <c r="C733" s="148">
        <v>48</v>
      </c>
      <c r="D733" s="148">
        <v>19616</v>
      </c>
      <c r="E733" s="148">
        <v>17919</v>
      </c>
      <c r="F733" s="148">
        <v>17643</v>
      </c>
      <c r="G733" s="148">
        <v>1323</v>
      </c>
      <c r="H733" s="148">
        <v>43</v>
      </c>
      <c r="I733" s="148">
        <v>46</v>
      </c>
      <c r="J733" s="148">
        <v>49</v>
      </c>
    </row>
    <row r="734" spans="1:10" x14ac:dyDescent="0.35">
      <c r="A734" s="149">
        <v>0.3543055555555556</v>
      </c>
      <c r="B734" s="148">
        <v>37</v>
      </c>
      <c r="C734" s="148">
        <v>50</v>
      </c>
      <c r="D734" s="148">
        <v>19789</v>
      </c>
      <c r="E734" s="148">
        <v>18057</v>
      </c>
      <c r="F734" s="148">
        <v>17569</v>
      </c>
      <c r="G734" s="148">
        <v>1315</v>
      </c>
      <c r="H734" s="148">
        <v>45</v>
      </c>
      <c r="I734" s="148">
        <v>47</v>
      </c>
      <c r="J734" s="148">
        <v>51</v>
      </c>
    </row>
    <row r="735" spans="1:10" x14ac:dyDescent="0.35">
      <c r="A735" s="149">
        <v>0.35638888888888887</v>
      </c>
      <c r="B735" s="148">
        <v>37</v>
      </c>
      <c r="C735" s="148">
        <v>45</v>
      </c>
      <c r="D735" s="148">
        <v>19358</v>
      </c>
      <c r="E735" s="148">
        <v>18102</v>
      </c>
      <c r="F735" s="148">
        <v>17628</v>
      </c>
      <c r="G735" s="148">
        <v>1304</v>
      </c>
      <c r="H735" s="148">
        <v>47</v>
      </c>
      <c r="I735" s="148">
        <v>45</v>
      </c>
      <c r="J735" s="148">
        <v>48</v>
      </c>
    </row>
    <row r="736" spans="1:10" x14ac:dyDescent="0.35">
      <c r="A736" s="149">
        <v>0.35847222222222225</v>
      </c>
      <c r="B736" s="148">
        <v>37</v>
      </c>
      <c r="C736" s="148">
        <v>50</v>
      </c>
      <c r="D736" s="148">
        <v>19634</v>
      </c>
      <c r="E736" s="148">
        <v>18072</v>
      </c>
      <c r="F736" s="148">
        <v>17458</v>
      </c>
      <c r="G736" s="148">
        <v>1346</v>
      </c>
      <c r="H736" s="148">
        <v>40</v>
      </c>
      <c r="I736" s="148">
        <v>44</v>
      </c>
      <c r="J736" s="148">
        <v>45</v>
      </c>
    </row>
    <row r="737" spans="1:10" x14ac:dyDescent="0.35">
      <c r="A737" s="149">
        <v>0.36055555555555557</v>
      </c>
      <c r="B737" s="148">
        <v>37.1</v>
      </c>
      <c r="C737" s="148">
        <v>45</v>
      </c>
      <c r="D737" s="148">
        <v>19692</v>
      </c>
      <c r="E737" s="148">
        <v>17726</v>
      </c>
      <c r="F737" s="148">
        <v>17367</v>
      </c>
      <c r="G737" s="148">
        <v>1331</v>
      </c>
      <c r="H737" s="148">
        <v>41</v>
      </c>
      <c r="I737" s="148">
        <v>42</v>
      </c>
      <c r="J737" s="148">
        <v>46</v>
      </c>
    </row>
    <row r="738" spans="1:10" x14ac:dyDescent="0.35">
      <c r="A738" s="149">
        <v>0.3626388888888889</v>
      </c>
      <c r="B738" s="148">
        <v>37</v>
      </c>
      <c r="C738" s="148">
        <v>45</v>
      </c>
      <c r="D738" s="148">
        <v>19522</v>
      </c>
      <c r="E738" s="148">
        <v>17949</v>
      </c>
      <c r="F738" s="148">
        <v>17504</v>
      </c>
      <c r="G738" s="148">
        <v>1335</v>
      </c>
      <c r="H738" s="148">
        <v>43</v>
      </c>
      <c r="I738" s="148">
        <v>44</v>
      </c>
      <c r="J738" s="148">
        <v>44</v>
      </c>
    </row>
    <row r="739" spans="1:10" x14ac:dyDescent="0.35">
      <c r="A739" s="149">
        <v>0.36472222222222223</v>
      </c>
      <c r="B739" s="148">
        <v>37</v>
      </c>
      <c r="C739" s="148">
        <v>44</v>
      </c>
      <c r="D739" s="148">
        <v>19858</v>
      </c>
      <c r="E739" s="148">
        <v>18042</v>
      </c>
      <c r="F739" s="148">
        <v>17523</v>
      </c>
      <c r="G739" s="148">
        <v>1336</v>
      </c>
      <c r="H739" s="148">
        <v>35</v>
      </c>
      <c r="I739" s="148">
        <v>42</v>
      </c>
      <c r="J739" s="148">
        <v>46</v>
      </c>
    </row>
    <row r="740" spans="1:10" x14ac:dyDescent="0.35">
      <c r="A740" s="149">
        <v>0.36680555555555555</v>
      </c>
      <c r="B740" s="148">
        <v>37</v>
      </c>
      <c r="C740" s="148">
        <v>42</v>
      </c>
      <c r="D740" s="148">
        <v>19431</v>
      </c>
      <c r="E740" s="148">
        <v>17887</v>
      </c>
      <c r="F740" s="148">
        <v>17480</v>
      </c>
      <c r="G740" s="148">
        <v>1327</v>
      </c>
      <c r="H740" s="148">
        <v>45</v>
      </c>
      <c r="I740" s="148">
        <v>49</v>
      </c>
      <c r="J740" s="148">
        <v>40</v>
      </c>
    </row>
    <row r="741" spans="1:10" x14ac:dyDescent="0.35">
      <c r="A741" s="149">
        <v>0.36888888888888888</v>
      </c>
      <c r="B741" s="148">
        <v>37</v>
      </c>
      <c r="C741" s="148">
        <v>47</v>
      </c>
      <c r="D741" s="148">
        <v>19515</v>
      </c>
      <c r="E741" s="148">
        <v>18106</v>
      </c>
      <c r="F741" s="148">
        <v>17636</v>
      </c>
      <c r="G741" s="148">
        <v>1328</v>
      </c>
      <c r="H741" s="148">
        <v>42</v>
      </c>
      <c r="I741" s="148">
        <v>44</v>
      </c>
      <c r="J741" s="148">
        <v>46</v>
      </c>
    </row>
    <row r="742" spans="1:10" x14ac:dyDescent="0.35">
      <c r="A742" s="149">
        <v>0.37097222222222226</v>
      </c>
      <c r="B742" s="148">
        <v>37</v>
      </c>
      <c r="C742" s="148">
        <v>45</v>
      </c>
      <c r="D742" s="148">
        <v>19201</v>
      </c>
      <c r="E742" s="148">
        <v>18007</v>
      </c>
      <c r="F742" s="148">
        <v>17537</v>
      </c>
      <c r="G742" s="148">
        <v>1325</v>
      </c>
      <c r="H742" s="148">
        <v>47</v>
      </c>
      <c r="I742" s="148">
        <v>45</v>
      </c>
      <c r="J742" s="148">
        <v>45</v>
      </c>
    </row>
    <row r="743" spans="1:10" x14ac:dyDescent="0.35">
      <c r="A743" s="149">
        <v>0.37305555555555553</v>
      </c>
      <c r="B743" s="148">
        <v>37</v>
      </c>
      <c r="C743" s="148">
        <v>44</v>
      </c>
      <c r="D743" s="148">
        <v>19696</v>
      </c>
      <c r="E743" s="148">
        <v>18101</v>
      </c>
      <c r="F743" s="148">
        <v>17685</v>
      </c>
      <c r="G743" s="148">
        <v>1318</v>
      </c>
      <c r="H743" s="148">
        <v>51</v>
      </c>
      <c r="I743" s="148">
        <v>40</v>
      </c>
      <c r="J743" s="148">
        <v>51</v>
      </c>
    </row>
    <row r="744" spans="1:10" x14ac:dyDescent="0.35">
      <c r="A744" s="149">
        <v>0.37513888888888891</v>
      </c>
      <c r="B744" s="148">
        <v>37</v>
      </c>
      <c r="C744" s="148">
        <v>46</v>
      </c>
      <c r="D744" s="148">
        <v>19538</v>
      </c>
      <c r="E744" s="148">
        <v>18066</v>
      </c>
      <c r="F744" s="148">
        <v>17539</v>
      </c>
      <c r="G744" s="148">
        <v>1332</v>
      </c>
      <c r="H744" s="148">
        <v>50</v>
      </c>
      <c r="I744" s="148">
        <v>39</v>
      </c>
      <c r="J744" s="148">
        <v>58</v>
      </c>
    </row>
    <row r="745" spans="1:10" x14ac:dyDescent="0.35">
      <c r="A745" s="149">
        <v>0.37722222222222218</v>
      </c>
      <c r="B745" s="148">
        <v>37</v>
      </c>
      <c r="C745" s="148">
        <v>49</v>
      </c>
      <c r="D745" s="148">
        <v>19595</v>
      </c>
      <c r="E745" s="148">
        <v>17924</v>
      </c>
      <c r="F745" s="148">
        <v>17640</v>
      </c>
      <c r="G745" s="148">
        <v>1342</v>
      </c>
      <c r="H745" s="148">
        <v>39</v>
      </c>
      <c r="I745" s="148">
        <v>47</v>
      </c>
      <c r="J745" s="148">
        <v>46</v>
      </c>
    </row>
    <row r="746" spans="1:10" x14ac:dyDescent="0.35">
      <c r="A746" s="149">
        <v>0.37930555555555556</v>
      </c>
      <c r="B746" s="148">
        <v>37</v>
      </c>
      <c r="C746" s="148">
        <v>44</v>
      </c>
      <c r="D746" s="148">
        <v>19509</v>
      </c>
      <c r="E746" s="148">
        <v>17937</v>
      </c>
      <c r="F746" s="148">
        <v>17590</v>
      </c>
      <c r="G746" s="148">
        <v>1345</v>
      </c>
      <c r="H746" s="148">
        <v>39</v>
      </c>
      <c r="I746" s="148">
        <v>43</v>
      </c>
      <c r="J746" s="148">
        <v>45</v>
      </c>
    </row>
    <row r="747" spans="1:10" x14ac:dyDescent="0.35">
      <c r="A747" s="149">
        <v>0.38138888888888883</v>
      </c>
      <c r="B747" s="148">
        <v>37</v>
      </c>
      <c r="C747" s="148">
        <v>52</v>
      </c>
      <c r="D747" s="148">
        <v>19741</v>
      </c>
      <c r="E747" s="148">
        <v>17653</v>
      </c>
      <c r="F747" s="148">
        <v>17510</v>
      </c>
      <c r="G747" s="148">
        <v>1337</v>
      </c>
      <c r="H747" s="148">
        <v>49</v>
      </c>
      <c r="I747" s="148">
        <v>45</v>
      </c>
      <c r="J747" s="148">
        <v>47</v>
      </c>
    </row>
    <row r="748" spans="1:10" x14ac:dyDescent="0.35">
      <c r="A748" s="149">
        <v>0.38347222222222221</v>
      </c>
      <c r="B748" s="148">
        <v>37</v>
      </c>
      <c r="C748" s="148">
        <v>47</v>
      </c>
      <c r="D748" s="148">
        <v>19620</v>
      </c>
      <c r="E748" s="148">
        <v>17949</v>
      </c>
      <c r="F748" s="148">
        <v>17436</v>
      </c>
      <c r="G748" s="148">
        <v>1335</v>
      </c>
      <c r="H748" s="148">
        <v>41</v>
      </c>
      <c r="I748" s="148">
        <v>45</v>
      </c>
      <c r="J748" s="148">
        <v>44</v>
      </c>
    </row>
    <row r="749" spans="1:10" x14ac:dyDescent="0.35">
      <c r="A749" s="149">
        <v>0.3855555555555556</v>
      </c>
      <c r="B749" s="148">
        <v>37</v>
      </c>
      <c r="C749" s="148">
        <v>45</v>
      </c>
      <c r="D749" s="148">
        <v>19753</v>
      </c>
      <c r="E749" s="148">
        <v>17871</v>
      </c>
      <c r="F749" s="148">
        <v>17437</v>
      </c>
      <c r="G749" s="148">
        <v>1338</v>
      </c>
      <c r="H749" s="148">
        <v>40</v>
      </c>
      <c r="I749" s="148">
        <v>42</v>
      </c>
      <c r="J749" s="148">
        <v>49</v>
      </c>
    </row>
    <row r="750" spans="1:10" x14ac:dyDescent="0.35">
      <c r="A750" s="149">
        <v>0.38763888888888887</v>
      </c>
      <c r="B750" s="148">
        <v>37</v>
      </c>
      <c r="C750" s="148">
        <v>50</v>
      </c>
      <c r="D750" s="148">
        <v>19481</v>
      </c>
      <c r="E750" s="148">
        <v>18071</v>
      </c>
      <c r="F750" s="148">
        <v>17406</v>
      </c>
      <c r="G750" s="148">
        <v>1317</v>
      </c>
      <c r="H750" s="148">
        <v>39</v>
      </c>
      <c r="I750" s="148">
        <v>42</v>
      </c>
      <c r="J750" s="148">
        <v>43</v>
      </c>
    </row>
    <row r="751" spans="1:10" x14ac:dyDescent="0.35">
      <c r="A751" s="149">
        <v>0.38972222222222225</v>
      </c>
      <c r="B751" s="148">
        <v>37</v>
      </c>
      <c r="C751" s="148">
        <v>55</v>
      </c>
      <c r="D751" s="148">
        <v>19416</v>
      </c>
      <c r="E751" s="148">
        <v>18091</v>
      </c>
      <c r="F751" s="148">
        <v>17374</v>
      </c>
      <c r="G751" s="148">
        <v>1312</v>
      </c>
      <c r="H751" s="148">
        <v>37</v>
      </c>
      <c r="I751" s="148">
        <v>42</v>
      </c>
      <c r="J751" s="148">
        <v>39</v>
      </c>
    </row>
    <row r="752" spans="1:10" x14ac:dyDescent="0.35">
      <c r="A752" s="149">
        <v>0.39180555555555552</v>
      </c>
      <c r="B752" s="148">
        <v>37</v>
      </c>
      <c r="C752" s="148">
        <v>50</v>
      </c>
      <c r="D752" s="148">
        <v>19501</v>
      </c>
      <c r="E752" s="148">
        <v>17984</v>
      </c>
      <c r="F752" s="148">
        <v>17559</v>
      </c>
      <c r="G752" s="148">
        <v>1358</v>
      </c>
      <c r="H752" s="148">
        <v>45</v>
      </c>
      <c r="I752" s="148">
        <v>51</v>
      </c>
      <c r="J752" s="148">
        <v>55</v>
      </c>
    </row>
    <row r="753" spans="1:10" x14ac:dyDescent="0.35">
      <c r="A753" s="149">
        <v>0.3938888888888889</v>
      </c>
      <c r="B753" s="148">
        <v>37</v>
      </c>
      <c r="C753" s="148">
        <v>48</v>
      </c>
      <c r="D753" s="148">
        <v>19591</v>
      </c>
      <c r="E753" s="148">
        <v>18007</v>
      </c>
      <c r="F753" s="148">
        <v>17530</v>
      </c>
      <c r="G753" s="148">
        <v>1311</v>
      </c>
      <c r="H753" s="148">
        <v>51</v>
      </c>
      <c r="I753" s="148">
        <v>50</v>
      </c>
      <c r="J753" s="148">
        <v>45</v>
      </c>
    </row>
    <row r="754" spans="1:10" x14ac:dyDescent="0.35">
      <c r="A754" s="149">
        <v>0.39597222222222223</v>
      </c>
      <c r="B754" s="148">
        <v>37</v>
      </c>
      <c r="C754" s="148">
        <v>49</v>
      </c>
      <c r="D754" s="148">
        <v>19309</v>
      </c>
      <c r="E754" s="148">
        <v>17942</v>
      </c>
      <c r="F754" s="148">
        <v>17501</v>
      </c>
      <c r="G754" s="148">
        <v>1350</v>
      </c>
      <c r="H754" s="148">
        <v>46</v>
      </c>
      <c r="I754" s="148">
        <v>47</v>
      </c>
      <c r="J754" s="148">
        <v>47</v>
      </c>
    </row>
    <row r="755" spans="1:10" x14ac:dyDescent="0.35">
      <c r="A755" s="149">
        <v>0.39805555555555555</v>
      </c>
      <c r="B755" s="148">
        <v>37</v>
      </c>
      <c r="C755" s="148">
        <v>52</v>
      </c>
      <c r="D755" s="148">
        <v>19513</v>
      </c>
      <c r="E755" s="148">
        <v>18273</v>
      </c>
      <c r="F755" s="148">
        <v>17559</v>
      </c>
      <c r="G755" s="148">
        <v>1317</v>
      </c>
      <c r="H755" s="148">
        <v>48</v>
      </c>
      <c r="I755" s="148">
        <v>44</v>
      </c>
      <c r="J755" s="148">
        <v>50</v>
      </c>
    </row>
    <row r="756" spans="1:10" x14ac:dyDescent="0.35">
      <c r="A756" s="149">
        <v>0.40013888888888888</v>
      </c>
      <c r="B756" s="148">
        <v>37</v>
      </c>
      <c r="C756" s="148">
        <v>43</v>
      </c>
      <c r="D756" s="148">
        <v>19522</v>
      </c>
      <c r="E756" s="148">
        <v>18194</v>
      </c>
      <c r="F756" s="148">
        <v>17415</v>
      </c>
      <c r="G756" s="148">
        <v>1364</v>
      </c>
      <c r="H756" s="148">
        <v>39</v>
      </c>
      <c r="I756" s="148">
        <v>38</v>
      </c>
      <c r="J756" s="148">
        <v>47</v>
      </c>
    </row>
    <row r="757" spans="1:10" x14ac:dyDescent="0.35">
      <c r="A757" s="149">
        <v>0.40222222222222226</v>
      </c>
      <c r="B757" s="148">
        <v>37</v>
      </c>
      <c r="C757" s="148">
        <v>57</v>
      </c>
      <c r="D757" s="148">
        <v>19429</v>
      </c>
      <c r="E757" s="148">
        <v>18118</v>
      </c>
      <c r="F757" s="148">
        <v>17491</v>
      </c>
      <c r="G757" s="148">
        <v>1335</v>
      </c>
      <c r="H757" s="148">
        <v>40</v>
      </c>
      <c r="I757" s="148">
        <v>52</v>
      </c>
      <c r="J757" s="148">
        <v>50</v>
      </c>
    </row>
    <row r="758" spans="1:10" x14ac:dyDescent="0.35">
      <c r="A758" s="149">
        <v>0.40430555555555553</v>
      </c>
      <c r="B758" s="148">
        <v>37</v>
      </c>
      <c r="C758" s="148">
        <v>47</v>
      </c>
      <c r="D758" s="148">
        <v>19512</v>
      </c>
      <c r="E758" s="148">
        <v>17767</v>
      </c>
      <c r="F758" s="148">
        <v>17477</v>
      </c>
      <c r="G758" s="148">
        <v>1345</v>
      </c>
      <c r="H758" s="148">
        <v>41</v>
      </c>
      <c r="I758" s="148">
        <v>41</v>
      </c>
      <c r="J758" s="148">
        <v>46</v>
      </c>
    </row>
    <row r="759" spans="1:10" x14ac:dyDescent="0.35">
      <c r="A759" s="149">
        <v>0.40638888888888891</v>
      </c>
      <c r="B759" s="148">
        <v>37</v>
      </c>
      <c r="C759" s="148">
        <v>44</v>
      </c>
      <c r="D759" s="148">
        <v>19410</v>
      </c>
      <c r="E759" s="148">
        <v>17802</v>
      </c>
      <c r="F759" s="148">
        <v>17414</v>
      </c>
      <c r="G759" s="148">
        <v>1336</v>
      </c>
      <c r="H759" s="148">
        <v>39</v>
      </c>
      <c r="I759" s="148">
        <v>45</v>
      </c>
      <c r="J759" s="148">
        <v>53</v>
      </c>
    </row>
    <row r="760" spans="1:10" x14ac:dyDescent="0.35">
      <c r="A760" s="149">
        <v>0.40847222222222218</v>
      </c>
      <c r="B760" s="148">
        <v>37</v>
      </c>
      <c r="C760" s="148">
        <v>50</v>
      </c>
      <c r="D760" s="148">
        <v>19505</v>
      </c>
      <c r="E760" s="148">
        <v>17622</v>
      </c>
      <c r="F760" s="148">
        <v>17548</v>
      </c>
      <c r="G760" s="148">
        <v>1325</v>
      </c>
      <c r="H760" s="148">
        <v>47</v>
      </c>
      <c r="I760" s="148">
        <v>47</v>
      </c>
      <c r="J760" s="148">
        <v>51</v>
      </c>
    </row>
    <row r="761" spans="1:10" x14ac:dyDescent="0.35">
      <c r="A761" s="149">
        <v>0.41055555555555556</v>
      </c>
      <c r="B761" s="148">
        <v>37</v>
      </c>
      <c r="C761" s="148">
        <v>48</v>
      </c>
      <c r="D761" s="148">
        <v>19369</v>
      </c>
      <c r="E761" s="148">
        <v>17989</v>
      </c>
      <c r="F761" s="148">
        <v>17645</v>
      </c>
      <c r="G761" s="148">
        <v>1328</v>
      </c>
      <c r="H761" s="148">
        <v>39</v>
      </c>
      <c r="I761" s="148">
        <v>42</v>
      </c>
      <c r="J761" s="148">
        <v>48</v>
      </c>
    </row>
    <row r="762" spans="1:10" x14ac:dyDescent="0.35">
      <c r="A762" s="149">
        <v>0.41263888888888894</v>
      </c>
      <c r="B762" s="148">
        <v>37</v>
      </c>
      <c r="C762" s="148">
        <v>51</v>
      </c>
      <c r="D762" s="148">
        <v>19388</v>
      </c>
      <c r="E762" s="148">
        <v>17969</v>
      </c>
      <c r="F762" s="148">
        <v>17387</v>
      </c>
      <c r="G762" s="148">
        <v>1342</v>
      </c>
      <c r="H762" s="148">
        <v>42</v>
      </c>
      <c r="I762" s="148">
        <v>45</v>
      </c>
      <c r="J762" s="148">
        <v>45</v>
      </c>
    </row>
    <row r="763" spans="1:10" x14ac:dyDescent="0.35">
      <c r="A763" s="149">
        <v>0.41472222222222221</v>
      </c>
      <c r="B763" s="148">
        <v>37</v>
      </c>
      <c r="C763" s="148">
        <v>50</v>
      </c>
      <c r="D763" s="148">
        <v>19598</v>
      </c>
      <c r="E763" s="148">
        <v>18085</v>
      </c>
      <c r="F763" s="148">
        <v>17493</v>
      </c>
      <c r="G763" s="148">
        <v>1345</v>
      </c>
      <c r="H763" s="148">
        <v>48</v>
      </c>
      <c r="I763" s="148">
        <v>50</v>
      </c>
      <c r="J763" s="148">
        <v>56</v>
      </c>
    </row>
    <row r="764" spans="1:10" x14ac:dyDescent="0.35">
      <c r="A764" s="149">
        <v>0.4168055555555556</v>
      </c>
      <c r="B764" s="148">
        <v>37</v>
      </c>
      <c r="C764" s="148">
        <v>51</v>
      </c>
      <c r="D764" s="148">
        <v>19514</v>
      </c>
      <c r="E764" s="148">
        <v>17932</v>
      </c>
      <c r="F764" s="148">
        <v>17459</v>
      </c>
      <c r="G764" s="148">
        <v>1335</v>
      </c>
      <c r="H764" s="148">
        <v>40</v>
      </c>
      <c r="I764" s="148">
        <v>40</v>
      </c>
      <c r="J764" s="148">
        <v>57</v>
      </c>
    </row>
    <row r="765" spans="1:10" x14ac:dyDescent="0.35">
      <c r="A765" s="149">
        <v>0.41888888888888887</v>
      </c>
      <c r="B765" s="148">
        <v>37</v>
      </c>
      <c r="C765" s="148">
        <v>42</v>
      </c>
      <c r="D765" s="148">
        <v>19429</v>
      </c>
      <c r="E765" s="148">
        <v>17864</v>
      </c>
      <c r="F765" s="148">
        <v>17582</v>
      </c>
      <c r="G765" s="148">
        <v>1336</v>
      </c>
      <c r="H765" s="148">
        <v>41</v>
      </c>
      <c r="I765" s="148">
        <v>51</v>
      </c>
      <c r="J765" s="148">
        <v>48</v>
      </c>
    </row>
    <row r="766" spans="1:10" x14ac:dyDescent="0.35">
      <c r="A766" s="149">
        <v>0.42097222222222225</v>
      </c>
      <c r="B766" s="148">
        <v>37</v>
      </c>
      <c r="C766" s="148">
        <v>52</v>
      </c>
      <c r="D766" s="148">
        <v>19342</v>
      </c>
      <c r="E766" s="148">
        <v>17881</v>
      </c>
      <c r="F766" s="148">
        <v>17490</v>
      </c>
      <c r="G766" s="148">
        <v>1330</v>
      </c>
      <c r="H766" s="148">
        <v>43</v>
      </c>
      <c r="I766" s="148">
        <v>47</v>
      </c>
      <c r="J766" s="148">
        <v>50</v>
      </c>
    </row>
    <row r="767" spans="1:10" x14ac:dyDescent="0.35">
      <c r="A767" s="149">
        <v>0.42305555555555552</v>
      </c>
      <c r="B767" s="148">
        <v>37</v>
      </c>
      <c r="C767" s="148">
        <v>52</v>
      </c>
      <c r="D767" s="148">
        <v>19533</v>
      </c>
      <c r="E767" s="148">
        <v>18009</v>
      </c>
      <c r="F767" s="148">
        <v>17690</v>
      </c>
      <c r="G767" s="148">
        <v>1334</v>
      </c>
      <c r="H767" s="148">
        <v>37</v>
      </c>
      <c r="I767" s="148">
        <v>52</v>
      </c>
      <c r="J767" s="148">
        <v>45</v>
      </c>
    </row>
    <row r="768" spans="1:10" x14ac:dyDescent="0.35">
      <c r="A768" s="149">
        <v>0.4251388888888889</v>
      </c>
      <c r="B768" s="148">
        <v>37</v>
      </c>
      <c r="C768" s="148">
        <v>48</v>
      </c>
      <c r="D768" s="148">
        <v>19283</v>
      </c>
      <c r="E768" s="148">
        <v>17768</v>
      </c>
      <c r="F768" s="148">
        <v>17654</v>
      </c>
      <c r="G768" s="148">
        <v>1320</v>
      </c>
      <c r="H768" s="148">
        <v>36</v>
      </c>
      <c r="I768" s="148">
        <v>44</v>
      </c>
      <c r="J768" s="148">
        <v>48</v>
      </c>
    </row>
    <row r="769" spans="1:10" x14ac:dyDescent="0.35">
      <c r="A769" s="149">
        <v>0.42722222222222223</v>
      </c>
      <c r="B769" s="148">
        <v>37</v>
      </c>
      <c r="C769" s="148">
        <v>46</v>
      </c>
      <c r="D769" s="148">
        <v>19387</v>
      </c>
      <c r="E769" s="148">
        <v>17887</v>
      </c>
      <c r="F769" s="148">
        <v>17331</v>
      </c>
      <c r="G769" s="148">
        <v>1337</v>
      </c>
      <c r="H769" s="148">
        <v>44</v>
      </c>
      <c r="I769" s="148">
        <v>48</v>
      </c>
      <c r="J769" s="148">
        <v>51</v>
      </c>
    </row>
    <row r="770" spans="1:10" x14ac:dyDescent="0.35">
      <c r="A770" s="149">
        <v>0.42930555555555555</v>
      </c>
      <c r="B770" s="148">
        <v>37</v>
      </c>
      <c r="C770" s="148">
        <v>54</v>
      </c>
      <c r="D770" s="148">
        <v>19318</v>
      </c>
      <c r="E770" s="148">
        <v>17960</v>
      </c>
      <c r="F770" s="148">
        <v>17366</v>
      </c>
      <c r="G770" s="148">
        <v>1334</v>
      </c>
      <c r="H770" s="148">
        <v>48</v>
      </c>
      <c r="I770" s="148">
        <v>47</v>
      </c>
      <c r="J770" s="148">
        <v>43</v>
      </c>
    </row>
    <row r="771" spans="1:10" x14ac:dyDescent="0.35">
      <c r="A771" s="149">
        <v>0.43138888888888888</v>
      </c>
      <c r="B771" s="148">
        <v>37</v>
      </c>
      <c r="C771" s="148">
        <v>53</v>
      </c>
      <c r="D771" s="148">
        <v>19338</v>
      </c>
      <c r="E771" s="148">
        <v>17869</v>
      </c>
      <c r="F771" s="148">
        <v>17516</v>
      </c>
      <c r="G771" s="148">
        <v>1317</v>
      </c>
      <c r="H771" s="148">
        <v>48</v>
      </c>
      <c r="I771" s="148">
        <v>44</v>
      </c>
      <c r="J771" s="148">
        <v>47</v>
      </c>
    </row>
    <row r="772" spans="1:10" x14ac:dyDescent="0.35">
      <c r="A772" s="149">
        <v>0.4334722222222222</v>
      </c>
      <c r="B772" s="148">
        <v>37</v>
      </c>
      <c r="C772" s="148">
        <v>53</v>
      </c>
      <c r="D772" s="148">
        <v>19516</v>
      </c>
      <c r="E772" s="148">
        <v>17991</v>
      </c>
      <c r="F772" s="148">
        <v>17321</v>
      </c>
      <c r="G772" s="148">
        <v>1353</v>
      </c>
      <c r="H772" s="148">
        <v>40</v>
      </c>
      <c r="I772" s="148">
        <v>43</v>
      </c>
      <c r="J772" s="148">
        <v>51</v>
      </c>
    </row>
    <row r="773" spans="1:10" x14ac:dyDescent="0.35">
      <c r="A773" s="149">
        <v>0.43555555555555553</v>
      </c>
      <c r="B773" s="148">
        <v>37</v>
      </c>
      <c r="C773" s="148">
        <v>53</v>
      </c>
      <c r="D773" s="148">
        <v>19396</v>
      </c>
      <c r="E773" s="148">
        <v>17910</v>
      </c>
      <c r="F773" s="148">
        <v>17419</v>
      </c>
      <c r="G773" s="148">
        <v>1340</v>
      </c>
      <c r="H773" s="148">
        <v>46</v>
      </c>
      <c r="I773" s="148">
        <v>51</v>
      </c>
      <c r="J773" s="148">
        <v>49</v>
      </c>
    </row>
    <row r="774" spans="1:10" x14ac:dyDescent="0.35">
      <c r="A774" s="149">
        <v>0.43763888888888891</v>
      </c>
      <c r="B774" s="148">
        <v>37</v>
      </c>
      <c r="C774" s="148">
        <v>55</v>
      </c>
      <c r="D774" s="148">
        <v>19356</v>
      </c>
      <c r="E774" s="148">
        <v>17837</v>
      </c>
      <c r="F774" s="148">
        <v>17456</v>
      </c>
      <c r="G774" s="148">
        <v>1330</v>
      </c>
      <c r="H774" s="148">
        <v>42</v>
      </c>
      <c r="I774" s="148">
        <v>48</v>
      </c>
      <c r="J774" s="148">
        <v>56</v>
      </c>
    </row>
    <row r="775" spans="1:10" x14ac:dyDescent="0.35">
      <c r="A775" s="149">
        <v>0.43972222222222218</v>
      </c>
      <c r="B775" s="148">
        <v>37</v>
      </c>
      <c r="C775" s="148">
        <v>48</v>
      </c>
      <c r="D775" s="148">
        <v>19238</v>
      </c>
      <c r="E775" s="148">
        <v>17897</v>
      </c>
      <c r="F775" s="148">
        <v>17352</v>
      </c>
      <c r="G775" s="148">
        <v>1324</v>
      </c>
      <c r="H775" s="148">
        <v>41</v>
      </c>
      <c r="I775" s="148">
        <v>44</v>
      </c>
      <c r="J775" s="148">
        <v>49</v>
      </c>
    </row>
    <row r="776" spans="1:10" x14ac:dyDescent="0.35">
      <c r="A776" s="149">
        <v>0.44180555555555556</v>
      </c>
      <c r="B776" s="148">
        <v>37</v>
      </c>
      <c r="C776" s="148">
        <v>45</v>
      </c>
      <c r="D776" s="148">
        <v>19468</v>
      </c>
      <c r="E776" s="148">
        <v>18030</v>
      </c>
      <c r="F776" s="148">
        <v>17357</v>
      </c>
      <c r="G776" s="148">
        <v>1330</v>
      </c>
      <c r="H776" s="148">
        <v>47</v>
      </c>
      <c r="I776" s="148">
        <v>49</v>
      </c>
      <c r="J776" s="148">
        <v>55</v>
      </c>
    </row>
    <row r="777" spans="1:10" x14ac:dyDescent="0.35">
      <c r="A777" s="149">
        <v>0.44388888888888894</v>
      </c>
      <c r="B777" s="148">
        <v>37</v>
      </c>
      <c r="C777" s="148">
        <v>56</v>
      </c>
      <c r="D777" s="148">
        <v>19479</v>
      </c>
      <c r="E777" s="148">
        <v>17875</v>
      </c>
      <c r="F777" s="148">
        <v>17393</v>
      </c>
      <c r="G777" s="148">
        <v>1313</v>
      </c>
      <c r="H777" s="148">
        <v>46</v>
      </c>
      <c r="I777" s="148">
        <v>49</v>
      </c>
      <c r="J777" s="148">
        <v>52</v>
      </c>
    </row>
    <row r="778" spans="1:10" x14ac:dyDescent="0.35">
      <c r="A778" s="149">
        <v>0.44597222222222221</v>
      </c>
      <c r="B778" s="148">
        <v>37</v>
      </c>
      <c r="C778" s="148">
        <v>51</v>
      </c>
      <c r="D778" s="148">
        <v>19184</v>
      </c>
      <c r="E778" s="148">
        <v>17778</v>
      </c>
      <c r="F778" s="148">
        <v>17432</v>
      </c>
      <c r="G778" s="148">
        <v>1318</v>
      </c>
      <c r="H778" s="148">
        <v>46</v>
      </c>
      <c r="I778" s="148">
        <v>42</v>
      </c>
      <c r="J778" s="148">
        <v>50</v>
      </c>
    </row>
    <row r="779" spans="1:10" x14ac:dyDescent="0.35">
      <c r="A779" s="149">
        <v>0.4480555555555556</v>
      </c>
      <c r="B779" s="148">
        <v>37</v>
      </c>
      <c r="C779" s="148">
        <v>49</v>
      </c>
      <c r="D779" s="148">
        <v>19477</v>
      </c>
      <c r="E779" s="148">
        <v>17836</v>
      </c>
      <c r="F779" s="148">
        <v>17341</v>
      </c>
      <c r="G779" s="148">
        <v>1316</v>
      </c>
      <c r="H779" s="148">
        <v>37</v>
      </c>
      <c r="I779" s="148">
        <v>43</v>
      </c>
      <c r="J779" s="148">
        <v>48</v>
      </c>
    </row>
    <row r="780" spans="1:10" x14ac:dyDescent="0.35">
      <c r="A780" s="149">
        <v>0.45013888888888887</v>
      </c>
      <c r="B780" s="148">
        <v>37</v>
      </c>
      <c r="C780" s="148">
        <v>57</v>
      </c>
      <c r="D780" s="148">
        <v>19271</v>
      </c>
      <c r="E780" s="148">
        <v>17925</v>
      </c>
      <c r="F780" s="148">
        <v>17475</v>
      </c>
      <c r="G780" s="148">
        <v>1316</v>
      </c>
      <c r="H780" s="148">
        <v>47</v>
      </c>
      <c r="I780" s="148">
        <v>53</v>
      </c>
      <c r="J780" s="148">
        <v>55</v>
      </c>
    </row>
    <row r="781" spans="1:10" x14ac:dyDescent="0.35">
      <c r="A781" s="149">
        <v>0.45222222222222225</v>
      </c>
      <c r="B781" s="148">
        <v>37</v>
      </c>
      <c r="C781" s="148">
        <v>50</v>
      </c>
      <c r="D781" s="148">
        <v>19355</v>
      </c>
      <c r="E781" s="148">
        <v>17872</v>
      </c>
      <c r="F781" s="148">
        <v>17316</v>
      </c>
      <c r="G781" s="148">
        <v>1313</v>
      </c>
      <c r="H781" s="148">
        <v>49</v>
      </c>
      <c r="I781" s="148">
        <v>52</v>
      </c>
      <c r="J781" s="148">
        <v>47</v>
      </c>
    </row>
    <row r="782" spans="1:10" x14ac:dyDescent="0.35">
      <c r="A782" s="149">
        <v>0.45430555555555557</v>
      </c>
      <c r="B782" s="148">
        <v>37</v>
      </c>
      <c r="C782" s="148">
        <v>48</v>
      </c>
      <c r="D782" s="148">
        <v>18959</v>
      </c>
      <c r="E782" s="148">
        <v>17944</v>
      </c>
      <c r="F782" s="148">
        <v>17262</v>
      </c>
      <c r="G782" s="148">
        <v>1298</v>
      </c>
      <c r="H782" s="148">
        <v>43</v>
      </c>
      <c r="I782" s="148">
        <v>51</v>
      </c>
      <c r="J782" s="148">
        <v>47</v>
      </c>
    </row>
    <row r="783" spans="1:10" x14ac:dyDescent="0.35">
      <c r="A783" s="149">
        <v>0.4563888888888889</v>
      </c>
      <c r="B783" s="148">
        <v>37</v>
      </c>
      <c r="C783" s="148">
        <v>45</v>
      </c>
      <c r="D783" s="148">
        <v>19138</v>
      </c>
      <c r="E783" s="148">
        <v>17916</v>
      </c>
      <c r="F783" s="148">
        <v>17293</v>
      </c>
      <c r="G783" s="148">
        <v>1312</v>
      </c>
      <c r="H783" s="148">
        <v>53</v>
      </c>
      <c r="I783" s="148">
        <v>45</v>
      </c>
      <c r="J783" s="148">
        <v>52</v>
      </c>
    </row>
    <row r="784" spans="1:10" x14ac:dyDescent="0.35">
      <c r="A784" s="149">
        <v>0.45847222222222223</v>
      </c>
      <c r="B784" s="148">
        <v>37</v>
      </c>
      <c r="C784" s="148">
        <v>54</v>
      </c>
      <c r="D784" s="148">
        <v>19513</v>
      </c>
      <c r="E784" s="148">
        <v>17955</v>
      </c>
      <c r="F784" s="148">
        <v>17359</v>
      </c>
      <c r="G784" s="148">
        <v>1311</v>
      </c>
      <c r="H784" s="148">
        <v>49</v>
      </c>
      <c r="I784" s="148">
        <v>45</v>
      </c>
      <c r="J784" s="148">
        <v>52</v>
      </c>
    </row>
    <row r="785" spans="1:10" x14ac:dyDescent="0.35">
      <c r="A785" s="149">
        <v>0.46055555555555555</v>
      </c>
      <c r="B785" s="148">
        <v>37</v>
      </c>
      <c r="C785" s="148">
        <v>52</v>
      </c>
      <c r="D785" s="148">
        <v>19152</v>
      </c>
      <c r="E785" s="148">
        <v>17648</v>
      </c>
      <c r="F785" s="148">
        <v>17351</v>
      </c>
      <c r="G785" s="148">
        <v>1288</v>
      </c>
      <c r="H785" s="148">
        <v>41</v>
      </c>
      <c r="I785" s="148">
        <v>45</v>
      </c>
      <c r="J785" s="148">
        <v>48</v>
      </c>
    </row>
    <row r="786" spans="1:10" x14ac:dyDescent="0.35">
      <c r="A786" s="149">
        <v>0.46263888888888888</v>
      </c>
      <c r="B786" s="148">
        <v>37</v>
      </c>
      <c r="C786" s="148">
        <v>48</v>
      </c>
      <c r="D786" s="148">
        <v>19147</v>
      </c>
      <c r="E786" s="148">
        <v>17936</v>
      </c>
      <c r="F786" s="148">
        <v>17315</v>
      </c>
      <c r="G786" s="148">
        <v>1322</v>
      </c>
      <c r="H786" s="148">
        <v>43</v>
      </c>
      <c r="I786" s="148">
        <v>57</v>
      </c>
      <c r="J786" s="148">
        <v>42</v>
      </c>
    </row>
    <row r="787" spans="1:10" x14ac:dyDescent="0.35">
      <c r="A787" s="149">
        <v>0.4647222222222222</v>
      </c>
      <c r="B787" s="148">
        <v>37</v>
      </c>
      <c r="C787" s="148">
        <v>52</v>
      </c>
      <c r="D787" s="148">
        <v>19275</v>
      </c>
      <c r="E787" s="148">
        <v>17941</v>
      </c>
      <c r="F787" s="148">
        <v>17479</v>
      </c>
      <c r="G787" s="148">
        <v>1318</v>
      </c>
      <c r="H787" s="148">
        <v>47</v>
      </c>
      <c r="I787" s="148">
        <v>49</v>
      </c>
      <c r="J787" s="148">
        <v>51</v>
      </c>
    </row>
    <row r="788" spans="1:10" x14ac:dyDescent="0.35">
      <c r="A788" s="149">
        <v>0.46680555555555553</v>
      </c>
      <c r="B788" s="148">
        <v>37</v>
      </c>
      <c r="C788" s="148">
        <v>49</v>
      </c>
      <c r="D788" s="148">
        <v>19331</v>
      </c>
      <c r="E788" s="148">
        <v>17832</v>
      </c>
      <c r="F788" s="148">
        <v>17305</v>
      </c>
      <c r="G788" s="148">
        <v>1306</v>
      </c>
      <c r="H788" s="148">
        <v>42</v>
      </c>
      <c r="I788" s="148">
        <v>45</v>
      </c>
      <c r="J788" s="148">
        <v>51</v>
      </c>
    </row>
    <row r="789" spans="1:10" x14ac:dyDescent="0.35">
      <c r="A789" s="149">
        <v>0.46888888888888891</v>
      </c>
      <c r="B789" s="148">
        <v>37</v>
      </c>
      <c r="C789" s="148">
        <v>46</v>
      </c>
      <c r="D789" s="148">
        <v>19498</v>
      </c>
      <c r="E789" s="148">
        <v>17981</v>
      </c>
      <c r="F789" s="148">
        <v>17031</v>
      </c>
      <c r="G789" s="148">
        <v>1305</v>
      </c>
      <c r="H789" s="148">
        <v>45</v>
      </c>
      <c r="I789" s="148">
        <v>56</v>
      </c>
      <c r="J789" s="148">
        <v>42</v>
      </c>
    </row>
    <row r="790" spans="1:10" x14ac:dyDescent="0.35">
      <c r="A790" s="149">
        <v>0.47097222222222218</v>
      </c>
      <c r="B790" s="148">
        <v>37</v>
      </c>
      <c r="C790" s="148">
        <v>54</v>
      </c>
      <c r="D790" s="148">
        <v>19130</v>
      </c>
      <c r="E790" s="148">
        <v>17734</v>
      </c>
      <c r="F790" s="148">
        <v>17424</v>
      </c>
      <c r="G790" s="148">
        <v>1287</v>
      </c>
      <c r="H790" s="148">
        <v>41</v>
      </c>
      <c r="I790" s="148">
        <v>44</v>
      </c>
      <c r="J790" s="148">
        <v>56</v>
      </c>
    </row>
    <row r="791" spans="1:10" x14ac:dyDescent="0.35">
      <c r="A791" s="149">
        <v>0.47305555555555556</v>
      </c>
      <c r="B791" s="148">
        <v>37</v>
      </c>
      <c r="C791" s="148">
        <v>48</v>
      </c>
      <c r="D791" s="148">
        <v>19540</v>
      </c>
      <c r="E791" s="148">
        <v>17820</v>
      </c>
      <c r="F791" s="148">
        <v>17231</v>
      </c>
      <c r="G791" s="148">
        <v>1282</v>
      </c>
      <c r="H791" s="148">
        <v>47</v>
      </c>
      <c r="I791" s="148">
        <v>48</v>
      </c>
      <c r="J791" s="148">
        <v>48</v>
      </c>
    </row>
    <row r="792" spans="1:10" x14ac:dyDescent="0.35">
      <c r="A792" s="149">
        <v>0.47513888888888883</v>
      </c>
      <c r="B792" s="148">
        <v>37</v>
      </c>
      <c r="C792" s="148">
        <v>50</v>
      </c>
      <c r="D792" s="148">
        <v>19311</v>
      </c>
      <c r="E792" s="148">
        <v>17778</v>
      </c>
      <c r="F792" s="148">
        <v>17391</v>
      </c>
      <c r="G792" s="148">
        <v>1303</v>
      </c>
      <c r="H792" s="148">
        <v>47</v>
      </c>
      <c r="I792" s="148">
        <v>53</v>
      </c>
      <c r="J792" s="148">
        <v>48</v>
      </c>
    </row>
    <row r="793" spans="1:10" x14ac:dyDescent="0.35">
      <c r="A793" s="149">
        <v>0.47722222222222221</v>
      </c>
      <c r="B793" s="148">
        <v>37</v>
      </c>
      <c r="C793" s="148">
        <v>55</v>
      </c>
      <c r="D793" s="148">
        <v>19025</v>
      </c>
      <c r="E793" s="148">
        <v>18038</v>
      </c>
      <c r="F793" s="148">
        <v>17492</v>
      </c>
      <c r="G793" s="148">
        <v>1307</v>
      </c>
      <c r="H793" s="148">
        <v>46</v>
      </c>
      <c r="I793" s="148">
        <v>43</v>
      </c>
      <c r="J793" s="148">
        <v>54</v>
      </c>
    </row>
    <row r="794" spans="1:10" x14ac:dyDescent="0.35">
      <c r="A794" s="149">
        <v>0.4793055555555556</v>
      </c>
      <c r="B794" s="148">
        <v>37</v>
      </c>
      <c r="C794" s="148">
        <v>58</v>
      </c>
      <c r="D794" s="148">
        <v>19112</v>
      </c>
      <c r="E794" s="148">
        <v>17762</v>
      </c>
      <c r="F794" s="148">
        <v>17397</v>
      </c>
      <c r="G794" s="148">
        <v>1320</v>
      </c>
      <c r="H794" s="148">
        <v>41</v>
      </c>
      <c r="I794" s="148">
        <v>46</v>
      </c>
      <c r="J794" s="148">
        <v>53</v>
      </c>
    </row>
    <row r="795" spans="1:10" x14ac:dyDescent="0.35">
      <c r="A795" s="149">
        <v>0.48138888888888887</v>
      </c>
      <c r="B795" s="148">
        <v>37</v>
      </c>
      <c r="C795" s="148">
        <v>54</v>
      </c>
      <c r="D795" s="148">
        <v>19307</v>
      </c>
      <c r="E795" s="148">
        <v>17837</v>
      </c>
      <c r="F795" s="148">
        <v>17096</v>
      </c>
      <c r="G795" s="148">
        <v>1302</v>
      </c>
      <c r="H795" s="148">
        <v>49</v>
      </c>
      <c r="I795" s="148">
        <v>44</v>
      </c>
      <c r="J795" s="148">
        <v>55</v>
      </c>
    </row>
    <row r="796" spans="1:10" x14ac:dyDescent="0.35">
      <c r="A796" s="149">
        <v>0.48347222222222225</v>
      </c>
      <c r="B796" s="148">
        <v>37</v>
      </c>
      <c r="C796" s="148">
        <v>56</v>
      </c>
      <c r="D796" s="148">
        <v>19142</v>
      </c>
      <c r="E796" s="148">
        <v>17559</v>
      </c>
      <c r="F796" s="148">
        <v>17150</v>
      </c>
      <c r="G796" s="148">
        <v>1294</v>
      </c>
      <c r="H796" s="148">
        <v>47</v>
      </c>
      <c r="I796" s="148">
        <v>45</v>
      </c>
      <c r="J796" s="148">
        <v>54</v>
      </c>
    </row>
    <row r="797" spans="1:10" x14ac:dyDescent="0.35">
      <c r="A797" s="149">
        <v>0.48555555555555557</v>
      </c>
      <c r="B797" s="148">
        <v>37</v>
      </c>
      <c r="C797" s="148">
        <v>47</v>
      </c>
      <c r="D797" s="148">
        <v>19240</v>
      </c>
      <c r="E797" s="148">
        <v>17815</v>
      </c>
      <c r="F797" s="148">
        <v>17464</v>
      </c>
      <c r="G797" s="148">
        <v>1308</v>
      </c>
      <c r="H797" s="148">
        <v>43</v>
      </c>
      <c r="I797" s="148">
        <v>52</v>
      </c>
      <c r="J797" s="148">
        <v>45</v>
      </c>
    </row>
    <row r="798" spans="1:10" x14ac:dyDescent="0.35">
      <c r="A798" s="149">
        <v>0.4876388888888889</v>
      </c>
      <c r="B798" s="148">
        <v>37</v>
      </c>
      <c r="C798" s="148">
        <v>46</v>
      </c>
      <c r="D798" s="148">
        <v>19210</v>
      </c>
      <c r="E798" s="148">
        <v>17847</v>
      </c>
      <c r="F798" s="148">
        <v>17107</v>
      </c>
      <c r="G798" s="148">
        <v>1317</v>
      </c>
      <c r="H798" s="148">
        <v>49</v>
      </c>
      <c r="I798" s="148">
        <v>52</v>
      </c>
      <c r="J798" s="148">
        <v>52</v>
      </c>
    </row>
    <row r="799" spans="1:10" x14ac:dyDescent="0.35">
      <c r="A799" s="149">
        <v>0.48972222222222223</v>
      </c>
      <c r="B799" s="148">
        <v>37</v>
      </c>
      <c r="C799" s="148">
        <v>48</v>
      </c>
      <c r="D799" s="148">
        <v>18994</v>
      </c>
      <c r="E799" s="148">
        <v>17897</v>
      </c>
      <c r="F799" s="148">
        <v>17244</v>
      </c>
      <c r="G799" s="148">
        <v>1295</v>
      </c>
      <c r="H799" s="148">
        <v>42</v>
      </c>
      <c r="I799" s="148">
        <v>49</v>
      </c>
      <c r="J799" s="148">
        <v>46</v>
      </c>
    </row>
    <row r="800" spans="1:10" x14ac:dyDescent="0.35">
      <c r="A800" s="149">
        <v>0.49180555555555555</v>
      </c>
      <c r="B800" s="148">
        <v>37</v>
      </c>
      <c r="C800" s="148">
        <v>48</v>
      </c>
      <c r="D800" s="148">
        <v>19141</v>
      </c>
      <c r="E800" s="148">
        <v>17901</v>
      </c>
      <c r="F800" s="148">
        <v>17308</v>
      </c>
      <c r="G800" s="148">
        <v>1304</v>
      </c>
      <c r="H800" s="148">
        <v>50</v>
      </c>
      <c r="I800" s="148">
        <v>47</v>
      </c>
      <c r="J800" s="148">
        <v>54</v>
      </c>
    </row>
    <row r="801" spans="1:10" x14ac:dyDescent="0.35">
      <c r="A801" s="149">
        <v>0.49388888888888888</v>
      </c>
      <c r="B801" s="148">
        <v>37</v>
      </c>
      <c r="C801" s="148">
        <v>52</v>
      </c>
      <c r="D801" s="148">
        <v>19264</v>
      </c>
      <c r="E801" s="148">
        <v>18114</v>
      </c>
      <c r="F801" s="148">
        <v>17159</v>
      </c>
      <c r="G801" s="148">
        <v>1308</v>
      </c>
      <c r="H801" s="148">
        <v>49</v>
      </c>
      <c r="I801" s="148">
        <v>49</v>
      </c>
      <c r="J801" s="148">
        <v>49</v>
      </c>
    </row>
    <row r="802" spans="1:10" x14ac:dyDescent="0.35">
      <c r="A802" s="149">
        <v>0.49597222222222226</v>
      </c>
      <c r="B802" s="148">
        <v>37</v>
      </c>
      <c r="C802" s="148">
        <v>50</v>
      </c>
      <c r="D802" s="148">
        <v>19078</v>
      </c>
      <c r="E802" s="148">
        <v>17958</v>
      </c>
      <c r="F802" s="148">
        <v>17432</v>
      </c>
      <c r="G802" s="148">
        <v>1284</v>
      </c>
      <c r="H802" s="148">
        <v>47</v>
      </c>
      <c r="I802" s="148">
        <v>50</v>
      </c>
      <c r="J802" s="148">
        <v>48</v>
      </c>
    </row>
    <row r="803" spans="1:10" x14ac:dyDescent="0.35">
      <c r="A803" s="149">
        <v>0.49805555555555553</v>
      </c>
      <c r="B803" s="148">
        <v>37</v>
      </c>
      <c r="C803" s="148">
        <v>50</v>
      </c>
      <c r="D803" s="148">
        <v>19374</v>
      </c>
      <c r="E803" s="148">
        <v>17776</v>
      </c>
      <c r="F803" s="148">
        <v>17199</v>
      </c>
      <c r="G803" s="148">
        <v>1309</v>
      </c>
      <c r="H803" s="148">
        <v>41</v>
      </c>
      <c r="I803" s="148">
        <v>54</v>
      </c>
      <c r="J803" s="148">
        <v>48</v>
      </c>
    </row>
    <row r="804" spans="1:10" x14ac:dyDescent="0.35">
      <c r="A804" s="149">
        <v>0.50013888888888891</v>
      </c>
      <c r="B804" s="148">
        <v>37</v>
      </c>
      <c r="C804" s="148">
        <v>50</v>
      </c>
      <c r="D804" s="148">
        <v>19110</v>
      </c>
      <c r="E804" s="148">
        <v>17785</v>
      </c>
      <c r="F804" s="148">
        <v>17356</v>
      </c>
      <c r="G804" s="148">
        <v>1312</v>
      </c>
      <c r="H804" s="148">
        <v>42</v>
      </c>
      <c r="I804" s="148">
        <v>51</v>
      </c>
      <c r="J804" s="148">
        <v>47</v>
      </c>
    </row>
    <row r="806" spans="1:10" x14ac:dyDescent="0.35">
      <c r="A806" s="148" t="s">
        <v>129</v>
      </c>
    </row>
    <row r="808" spans="1:10" x14ac:dyDescent="0.35">
      <c r="A808" s="148" t="s">
        <v>128</v>
      </c>
      <c r="B808" s="148" t="s">
        <v>127</v>
      </c>
      <c r="C808" s="148" t="s">
        <v>80</v>
      </c>
      <c r="D808" s="148" t="s">
        <v>81</v>
      </c>
      <c r="E808" s="148" t="s">
        <v>82</v>
      </c>
      <c r="F808" s="148" t="s">
        <v>83</v>
      </c>
      <c r="G808" s="148" t="s">
        <v>126</v>
      </c>
      <c r="H808" s="148" t="s">
        <v>125</v>
      </c>
      <c r="I808" s="148" t="s">
        <v>124</v>
      </c>
      <c r="J808" s="148" t="s">
        <v>123</v>
      </c>
    </row>
    <row r="809" spans="1:10" x14ac:dyDescent="0.35">
      <c r="A809" s="149">
        <v>2.0833333333333335E-4</v>
      </c>
      <c r="B809" s="148">
        <v>37</v>
      </c>
      <c r="C809" s="148">
        <v>679</v>
      </c>
      <c r="D809" s="148">
        <v>773</v>
      </c>
      <c r="E809" s="148">
        <v>766</v>
      </c>
      <c r="F809" s="148">
        <v>843</v>
      </c>
      <c r="G809" s="148">
        <v>667</v>
      </c>
      <c r="H809" s="148">
        <v>775</v>
      </c>
      <c r="I809" s="148">
        <v>755</v>
      </c>
      <c r="J809" s="148">
        <v>855</v>
      </c>
    </row>
    <row r="810" spans="1:10" x14ac:dyDescent="0.35">
      <c r="A810" s="149">
        <v>2.2916666666666667E-3</v>
      </c>
      <c r="B810" s="148">
        <v>37</v>
      </c>
      <c r="C810" s="148">
        <v>745</v>
      </c>
      <c r="D810" s="148">
        <v>963</v>
      </c>
      <c r="E810" s="148">
        <v>873</v>
      </c>
      <c r="F810" s="148">
        <v>904</v>
      </c>
      <c r="G810" s="148">
        <v>640</v>
      </c>
      <c r="H810" s="148">
        <v>731</v>
      </c>
      <c r="I810" s="148">
        <v>748</v>
      </c>
      <c r="J810" s="148">
        <v>823</v>
      </c>
    </row>
    <row r="811" spans="1:10" x14ac:dyDescent="0.35">
      <c r="A811" s="149">
        <v>4.3749999999999995E-3</v>
      </c>
      <c r="B811" s="148">
        <v>37</v>
      </c>
      <c r="C811" s="148">
        <v>707</v>
      </c>
      <c r="D811" s="148">
        <v>2675</v>
      </c>
      <c r="E811" s="148">
        <v>2347</v>
      </c>
      <c r="F811" s="148">
        <v>2595</v>
      </c>
      <c r="G811" s="148">
        <v>724</v>
      </c>
      <c r="H811" s="148">
        <v>792</v>
      </c>
      <c r="I811" s="148">
        <v>740</v>
      </c>
      <c r="J811" s="148">
        <v>826</v>
      </c>
    </row>
    <row r="812" spans="1:10" x14ac:dyDescent="0.35">
      <c r="A812" s="149">
        <v>6.4583333333333333E-3</v>
      </c>
      <c r="B812" s="148">
        <v>37</v>
      </c>
      <c r="C812" s="148">
        <v>694</v>
      </c>
      <c r="D812" s="148">
        <v>7289</v>
      </c>
      <c r="E812" s="148">
        <v>6343</v>
      </c>
      <c r="F812" s="148">
        <v>6724</v>
      </c>
      <c r="G812" s="148">
        <v>920</v>
      </c>
      <c r="H812" s="148">
        <v>759</v>
      </c>
      <c r="I812" s="148">
        <v>736</v>
      </c>
      <c r="J812" s="148">
        <v>752</v>
      </c>
    </row>
    <row r="813" spans="1:10" x14ac:dyDescent="0.35">
      <c r="A813" s="149">
        <v>8.5416666666666679E-3</v>
      </c>
      <c r="B813" s="148">
        <v>37</v>
      </c>
      <c r="C813" s="148">
        <v>695</v>
      </c>
      <c r="D813" s="148">
        <v>14827</v>
      </c>
      <c r="E813" s="148">
        <v>12926</v>
      </c>
      <c r="F813" s="148">
        <v>13873</v>
      </c>
      <c r="G813" s="148">
        <v>1283</v>
      </c>
      <c r="H813" s="148">
        <v>715</v>
      </c>
      <c r="I813" s="148">
        <v>782</v>
      </c>
      <c r="J813" s="148">
        <v>780</v>
      </c>
    </row>
    <row r="814" spans="1:10" x14ac:dyDescent="0.35">
      <c r="A814" s="149">
        <v>1.0625000000000001E-2</v>
      </c>
      <c r="B814" s="148">
        <v>37</v>
      </c>
      <c r="C814" s="148">
        <v>740</v>
      </c>
      <c r="D814" s="148">
        <v>26534</v>
      </c>
      <c r="E814" s="148">
        <v>23038</v>
      </c>
      <c r="F814" s="148">
        <v>24156</v>
      </c>
      <c r="G814" s="148">
        <v>1752</v>
      </c>
      <c r="H814" s="148">
        <v>742</v>
      </c>
      <c r="I814" s="148">
        <v>749</v>
      </c>
      <c r="J814" s="148">
        <v>806</v>
      </c>
    </row>
    <row r="815" spans="1:10" x14ac:dyDescent="0.35">
      <c r="A815" s="149">
        <v>1.2708333333333334E-2</v>
      </c>
      <c r="B815" s="148">
        <v>37</v>
      </c>
      <c r="C815" s="148">
        <v>708</v>
      </c>
      <c r="D815" s="148">
        <v>42202</v>
      </c>
      <c r="E815" s="148">
        <v>36599</v>
      </c>
      <c r="F815" s="148">
        <v>37711</v>
      </c>
      <c r="G815" s="148">
        <v>2400</v>
      </c>
      <c r="H815" s="148">
        <v>739</v>
      </c>
      <c r="I815" s="148">
        <v>722</v>
      </c>
      <c r="J815" s="148">
        <v>762</v>
      </c>
    </row>
    <row r="816" spans="1:10" x14ac:dyDescent="0.35">
      <c r="A816" s="149">
        <v>1.4791666666666668E-2</v>
      </c>
      <c r="B816" s="148">
        <v>37</v>
      </c>
      <c r="C816" s="148">
        <v>698</v>
      </c>
      <c r="D816" s="148">
        <v>61342</v>
      </c>
      <c r="E816" s="148">
        <v>52787</v>
      </c>
      <c r="F816" s="148">
        <v>54734</v>
      </c>
      <c r="G816" s="148">
        <v>3406</v>
      </c>
      <c r="H816" s="148">
        <v>676</v>
      </c>
      <c r="I816" s="148">
        <v>749</v>
      </c>
      <c r="J816" s="148">
        <v>840</v>
      </c>
    </row>
    <row r="817" spans="1:10" x14ac:dyDescent="0.35">
      <c r="A817" s="149">
        <v>1.6875000000000001E-2</v>
      </c>
      <c r="B817" s="148">
        <v>37</v>
      </c>
      <c r="C817" s="148">
        <v>715</v>
      </c>
      <c r="D817" s="148">
        <v>85675</v>
      </c>
      <c r="E817" s="148">
        <v>72915</v>
      </c>
      <c r="F817" s="148">
        <v>74446</v>
      </c>
      <c r="G817" s="148">
        <v>4454</v>
      </c>
      <c r="H817" s="148">
        <v>775</v>
      </c>
      <c r="I817" s="148">
        <v>721</v>
      </c>
      <c r="J817" s="148">
        <v>783</v>
      </c>
    </row>
    <row r="818" spans="1:10" x14ac:dyDescent="0.35">
      <c r="A818" s="149">
        <v>1.8958333333333334E-2</v>
      </c>
      <c r="B818" s="148">
        <v>37</v>
      </c>
      <c r="C818" s="148">
        <v>721</v>
      </c>
      <c r="D818" s="148" t="s">
        <v>122</v>
      </c>
      <c r="E818" s="148">
        <v>95422</v>
      </c>
      <c r="F818" s="148">
        <v>96453</v>
      </c>
      <c r="G818" s="148">
        <v>5492</v>
      </c>
      <c r="H818" s="148">
        <v>737</v>
      </c>
      <c r="I818" s="148">
        <v>751</v>
      </c>
      <c r="J818" s="148">
        <v>820</v>
      </c>
    </row>
    <row r="819" spans="1:10" x14ac:dyDescent="0.35">
      <c r="A819" s="149">
        <v>2.1041666666666667E-2</v>
      </c>
      <c r="B819" s="148">
        <v>37</v>
      </c>
      <c r="C819" s="148">
        <v>719</v>
      </c>
      <c r="D819" s="148" t="s">
        <v>122</v>
      </c>
      <c r="E819" s="148" t="s">
        <v>122</v>
      </c>
      <c r="F819" s="148" t="s">
        <v>122</v>
      </c>
      <c r="G819" s="148">
        <v>6951</v>
      </c>
      <c r="H819" s="148">
        <v>758</v>
      </c>
      <c r="I819" s="148">
        <v>731</v>
      </c>
      <c r="J819" s="148">
        <v>767</v>
      </c>
    </row>
    <row r="820" spans="1:10" x14ac:dyDescent="0.35">
      <c r="A820" s="149">
        <v>2.3124999999999996E-2</v>
      </c>
      <c r="B820" s="148">
        <v>37</v>
      </c>
      <c r="C820" s="148">
        <v>741</v>
      </c>
      <c r="D820" s="148" t="s">
        <v>122</v>
      </c>
      <c r="E820" s="148" t="s">
        <v>122</v>
      </c>
      <c r="F820" s="148" t="s">
        <v>122</v>
      </c>
      <c r="G820" s="148">
        <v>8418</v>
      </c>
      <c r="H820" s="148">
        <v>759</v>
      </c>
      <c r="I820" s="148">
        <v>715</v>
      </c>
      <c r="J820" s="148">
        <v>783</v>
      </c>
    </row>
    <row r="821" spans="1:10" x14ac:dyDescent="0.35">
      <c r="A821" s="149">
        <v>2.5208333333333333E-2</v>
      </c>
      <c r="B821" s="148">
        <v>37</v>
      </c>
      <c r="C821" s="148">
        <v>704</v>
      </c>
      <c r="D821" s="148" t="s">
        <v>122</v>
      </c>
      <c r="E821" s="148" t="s">
        <v>122</v>
      </c>
      <c r="F821" s="148" t="s">
        <v>122</v>
      </c>
      <c r="G821" s="148">
        <v>9737</v>
      </c>
      <c r="H821" s="148">
        <v>757</v>
      </c>
      <c r="I821" s="148">
        <v>752</v>
      </c>
      <c r="J821" s="148">
        <v>834</v>
      </c>
    </row>
    <row r="822" spans="1:10" x14ac:dyDescent="0.35">
      <c r="A822" s="149">
        <v>2.7291666666666662E-2</v>
      </c>
      <c r="B822" s="148">
        <v>37</v>
      </c>
      <c r="C822" s="148">
        <v>711</v>
      </c>
      <c r="D822" s="148" t="s">
        <v>122</v>
      </c>
      <c r="E822" s="148" t="s">
        <v>122</v>
      </c>
      <c r="F822" s="148" t="s">
        <v>122</v>
      </c>
      <c r="G822" s="148">
        <v>11398</v>
      </c>
      <c r="H822" s="148">
        <v>771</v>
      </c>
      <c r="I822" s="148">
        <v>764</v>
      </c>
      <c r="J822" s="148">
        <v>845</v>
      </c>
    </row>
    <row r="823" spans="1:10" x14ac:dyDescent="0.35">
      <c r="A823" s="149">
        <v>2.9374999999999998E-2</v>
      </c>
      <c r="B823" s="148">
        <v>37</v>
      </c>
      <c r="C823" s="148">
        <v>752</v>
      </c>
      <c r="D823" s="148" t="s">
        <v>122</v>
      </c>
      <c r="E823" s="148" t="s">
        <v>122</v>
      </c>
      <c r="F823" s="148" t="s">
        <v>122</v>
      </c>
      <c r="G823" s="148">
        <v>12613</v>
      </c>
      <c r="H823" s="148">
        <v>770</v>
      </c>
      <c r="I823" s="148">
        <v>758</v>
      </c>
      <c r="J823" s="148">
        <v>857</v>
      </c>
    </row>
    <row r="824" spans="1:10" x14ac:dyDescent="0.35">
      <c r="A824" s="149">
        <v>3.1458333333333331E-2</v>
      </c>
      <c r="B824" s="148">
        <v>37</v>
      </c>
      <c r="C824" s="148">
        <v>716</v>
      </c>
      <c r="D824" s="148" t="s">
        <v>122</v>
      </c>
      <c r="E824" s="148" t="s">
        <v>122</v>
      </c>
      <c r="F824" s="148" t="s">
        <v>122</v>
      </c>
      <c r="G824" s="148">
        <v>14239</v>
      </c>
      <c r="H824" s="148">
        <v>786</v>
      </c>
      <c r="I824" s="148">
        <v>786</v>
      </c>
      <c r="J824" s="148">
        <v>838</v>
      </c>
    </row>
    <row r="825" spans="1:10" x14ac:dyDescent="0.35">
      <c r="A825" s="149">
        <v>3.3541666666666664E-2</v>
      </c>
      <c r="B825" s="148">
        <v>37</v>
      </c>
      <c r="C825" s="148">
        <v>747</v>
      </c>
      <c r="D825" s="148" t="s">
        <v>122</v>
      </c>
      <c r="E825" s="148" t="s">
        <v>122</v>
      </c>
      <c r="F825" s="148" t="s">
        <v>122</v>
      </c>
      <c r="G825" s="148">
        <v>15955</v>
      </c>
      <c r="H825" s="148">
        <v>754</v>
      </c>
      <c r="I825" s="148">
        <v>783</v>
      </c>
      <c r="J825" s="148">
        <v>840</v>
      </c>
    </row>
    <row r="826" spans="1:10" x14ac:dyDescent="0.35">
      <c r="A826" s="149">
        <v>3.5624999999999997E-2</v>
      </c>
      <c r="B826" s="148">
        <v>37</v>
      </c>
      <c r="C826" s="148">
        <v>816</v>
      </c>
      <c r="D826" s="148" t="s">
        <v>122</v>
      </c>
      <c r="E826" s="148" t="s">
        <v>122</v>
      </c>
      <c r="F826" s="148" t="s">
        <v>122</v>
      </c>
      <c r="G826" s="148">
        <v>17795</v>
      </c>
      <c r="H826" s="148">
        <v>748</v>
      </c>
      <c r="I826" s="148">
        <v>777</v>
      </c>
      <c r="J826" s="148">
        <v>893</v>
      </c>
    </row>
    <row r="827" spans="1:10" x14ac:dyDescent="0.35">
      <c r="A827" s="149">
        <v>3.770833333333333E-2</v>
      </c>
      <c r="B827" s="148">
        <v>37</v>
      </c>
      <c r="C827" s="148">
        <v>726</v>
      </c>
      <c r="D827" s="148" t="s">
        <v>122</v>
      </c>
      <c r="E827" s="148" t="s">
        <v>122</v>
      </c>
      <c r="F827" s="148" t="s">
        <v>122</v>
      </c>
      <c r="G827" s="148">
        <v>18661</v>
      </c>
      <c r="H827" s="148">
        <v>800</v>
      </c>
      <c r="I827" s="148">
        <v>803</v>
      </c>
      <c r="J827" s="148">
        <v>857</v>
      </c>
    </row>
    <row r="828" spans="1:10" x14ac:dyDescent="0.35">
      <c r="A828" s="149">
        <v>3.9791666666666663E-2</v>
      </c>
      <c r="B828" s="148">
        <v>37</v>
      </c>
      <c r="C828" s="148">
        <v>725</v>
      </c>
      <c r="D828" s="148" t="s">
        <v>122</v>
      </c>
      <c r="E828" s="148" t="s">
        <v>122</v>
      </c>
      <c r="F828" s="148" t="s">
        <v>122</v>
      </c>
      <c r="G828" s="148">
        <v>20500</v>
      </c>
      <c r="H828" s="148">
        <v>792</v>
      </c>
      <c r="I828" s="148">
        <v>845</v>
      </c>
      <c r="J828" s="148">
        <v>853</v>
      </c>
    </row>
    <row r="829" spans="1:10" x14ac:dyDescent="0.35">
      <c r="A829" s="149">
        <v>4.1874999999999996E-2</v>
      </c>
      <c r="B829" s="148">
        <v>37</v>
      </c>
      <c r="C829" s="148">
        <v>735</v>
      </c>
      <c r="D829" s="148" t="s">
        <v>122</v>
      </c>
      <c r="E829" s="148" t="s">
        <v>122</v>
      </c>
      <c r="F829" s="148" t="s">
        <v>122</v>
      </c>
      <c r="G829" s="148">
        <v>22083</v>
      </c>
      <c r="H829" s="148">
        <v>823</v>
      </c>
      <c r="I829" s="148">
        <v>827</v>
      </c>
      <c r="J829" s="148">
        <v>895</v>
      </c>
    </row>
    <row r="830" spans="1:10" x14ac:dyDescent="0.35">
      <c r="A830" s="149">
        <v>4.3958333333333328E-2</v>
      </c>
      <c r="B830" s="148">
        <v>37</v>
      </c>
      <c r="C830" s="148">
        <v>790</v>
      </c>
      <c r="D830" s="148" t="s">
        <v>122</v>
      </c>
      <c r="E830" s="148" t="s">
        <v>122</v>
      </c>
      <c r="F830" s="148" t="s">
        <v>122</v>
      </c>
      <c r="G830" s="148">
        <v>23053</v>
      </c>
      <c r="H830" s="148">
        <v>770</v>
      </c>
      <c r="I830" s="148">
        <v>785</v>
      </c>
      <c r="J830" s="148">
        <v>838</v>
      </c>
    </row>
    <row r="831" spans="1:10" x14ac:dyDescent="0.35">
      <c r="A831" s="149">
        <v>4.6041666666666668E-2</v>
      </c>
      <c r="B831" s="148">
        <v>37</v>
      </c>
      <c r="C831" s="148">
        <v>750</v>
      </c>
      <c r="D831" s="148" t="s">
        <v>122</v>
      </c>
      <c r="E831" s="148" t="s">
        <v>122</v>
      </c>
      <c r="F831" s="148" t="s">
        <v>122</v>
      </c>
      <c r="G831" s="148">
        <v>24452</v>
      </c>
      <c r="H831" s="148">
        <v>800</v>
      </c>
      <c r="I831" s="148">
        <v>817</v>
      </c>
      <c r="J831" s="148">
        <v>898</v>
      </c>
    </row>
    <row r="832" spans="1:10" x14ac:dyDescent="0.35">
      <c r="A832" s="149">
        <v>4.8125000000000001E-2</v>
      </c>
      <c r="B832" s="148">
        <v>37</v>
      </c>
      <c r="C832" s="148">
        <v>770</v>
      </c>
      <c r="D832" s="148" t="s">
        <v>122</v>
      </c>
      <c r="E832" s="148" t="s">
        <v>122</v>
      </c>
      <c r="F832" s="148" t="s">
        <v>122</v>
      </c>
      <c r="G832" s="148">
        <v>25820</v>
      </c>
      <c r="H832" s="148">
        <v>828</v>
      </c>
      <c r="I832" s="148">
        <v>874</v>
      </c>
      <c r="J832" s="148">
        <v>858</v>
      </c>
    </row>
    <row r="833" spans="1:10" x14ac:dyDescent="0.35">
      <c r="A833" s="149">
        <v>5.0208333333333334E-2</v>
      </c>
      <c r="B833" s="148">
        <v>37</v>
      </c>
      <c r="C833" s="148">
        <v>774</v>
      </c>
      <c r="D833" s="148" t="s">
        <v>122</v>
      </c>
      <c r="E833" s="148" t="s">
        <v>122</v>
      </c>
      <c r="F833" s="148" t="s">
        <v>122</v>
      </c>
      <c r="G833" s="148">
        <v>27639</v>
      </c>
      <c r="H833" s="148">
        <v>784</v>
      </c>
      <c r="I833" s="148">
        <v>888</v>
      </c>
      <c r="J833" s="148">
        <v>790</v>
      </c>
    </row>
    <row r="834" spans="1:10" x14ac:dyDescent="0.35">
      <c r="A834" s="149">
        <v>5.229166666666666E-2</v>
      </c>
      <c r="B834" s="148">
        <v>37</v>
      </c>
      <c r="C834" s="148">
        <v>771</v>
      </c>
      <c r="D834" s="148" t="s">
        <v>122</v>
      </c>
      <c r="E834" s="148" t="s">
        <v>122</v>
      </c>
      <c r="F834" s="148" t="s">
        <v>122</v>
      </c>
      <c r="G834" s="148">
        <v>28276</v>
      </c>
      <c r="H834" s="148">
        <v>862</v>
      </c>
      <c r="I834" s="148">
        <v>851</v>
      </c>
      <c r="J834" s="148">
        <v>896</v>
      </c>
    </row>
    <row r="835" spans="1:10" x14ac:dyDescent="0.35">
      <c r="A835" s="149">
        <v>5.4375E-2</v>
      </c>
      <c r="B835" s="148">
        <v>37</v>
      </c>
      <c r="C835" s="148">
        <v>800</v>
      </c>
      <c r="D835" s="148" t="s">
        <v>122</v>
      </c>
      <c r="E835" s="148" t="s">
        <v>122</v>
      </c>
      <c r="F835" s="148" t="s">
        <v>122</v>
      </c>
      <c r="G835" s="148">
        <v>29482</v>
      </c>
      <c r="H835" s="148">
        <v>810</v>
      </c>
      <c r="I835" s="148">
        <v>820</v>
      </c>
      <c r="J835" s="148">
        <v>936</v>
      </c>
    </row>
    <row r="836" spans="1:10" x14ac:dyDescent="0.35">
      <c r="A836" s="149">
        <v>5.6458333333333333E-2</v>
      </c>
      <c r="B836" s="148">
        <v>37</v>
      </c>
      <c r="C836" s="148">
        <v>785</v>
      </c>
      <c r="D836" s="148" t="s">
        <v>122</v>
      </c>
      <c r="E836" s="148" t="s">
        <v>122</v>
      </c>
      <c r="F836" s="148" t="s">
        <v>122</v>
      </c>
      <c r="G836" s="148">
        <v>30915</v>
      </c>
      <c r="H836" s="148">
        <v>770</v>
      </c>
      <c r="I836" s="148">
        <v>876</v>
      </c>
      <c r="J836" s="148">
        <v>858</v>
      </c>
    </row>
    <row r="837" spans="1:10" x14ac:dyDescent="0.35">
      <c r="A837" s="149">
        <v>5.8541666666666665E-2</v>
      </c>
      <c r="B837" s="148">
        <v>37</v>
      </c>
      <c r="C837" s="148">
        <v>743</v>
      </c>
      <c r="D837" s="148" t="s">
        <v>122</v>
      </c>
      <c r="E837" s="148" t="s">
        <v>122</v>
      </c>
      <c r="F837" s="148" t="s">
        <v>122</v>
      </c>
      <c r="G837" s="148">
        <v>31709</v>
      </c>
      <c r="H837" s="148">
        <v>802</v>
      </c>
      <c r="I837" s="148">
        <v>875</v>
      </c>
      <c r="J837" s="148">
        <v>945</v>
      </c>
    </row>
    <row r="838" spans="1:10" x14ac:dyDescent="0.35">
      <c r="A838" s="149">
        <v>6.0625000000000005E-2</v>
      </c>
      <c r="B838" s="148">
        <v>37</v>
      </c>
      <c r="C838" s="148">
        <v>808</v>
      </c>
      <c r="D838" s="148" t="s">
        <v>122</v>
      </c>
      <c r="E838" s="148" t="s">
        <v>122</v>
      </c>
      <c r="F838" s="148" t="s">
        <v>122</v>
      </c>
      <c r="G838" s="148">
        <v>32534</v>
      </c>
      <c r="H838" s="148">
        <v>854</v>
      </c>
      <c r="I838" s="148">
        <v>818</v>
      </c>
      <c r="J838" s="148">
        <v>873</v>
      </c>
    </row>
    <row r="839" spans="1:10" x14ac:dyDescent="0.35">
      <c r="A839" s="149">
        <v>6.2708333333333324E-2</v>
      </c>
      <c r="B839" s="148">
        <v>37</v>
      </c>
      <c r="C839" s="148">
        <v>795</v>
      </c>
      <c r="D839" s="148" t="s">
        <v>122</v>
      </c>
      <c r="E839" s="148" t="s">
        <v>122</v>
      </c>
      <c r="F839" s="148" t="s">
        <v>122</v>
      </c>
      <c r="G839" s="148">
        <v>33512</v>
      </c>
      <c r="H839" s="148">
        <v>852</v>
      </c>
      <c r="I839" s="148">
        <v>821</v>
      </c>
      <c r="J839" s="148">
        <v>908</v>
      </c>
    </row>
    <row r="840" spans="1:10" x14ac:dyDescent="0.35">
      <c r="A840" s="149">
        <v>6.4791666666666664E-2</v>
      </c>
      <c r="B840" s="148">
        <v>37</v>
      </c>
      <c r="C840" s="148">
        <v>788</v>
      </c>
      <c r="D840" s="148" t="s">
        <v>122</v>
      </c>
      <c r="E840" s="148" t="s">
        <v>122</v>
      </c>
      <c r="F840" s="148" t="s">
        <v>122</v>
      </c>
      <c r="G840" s="148">
        <v>34326</v>
      </c>
      <c r="H840" s="148">
        <v>875</v>
      </c>
      <c r="I840" s="148">
        <v>893</v>
      </c>
      <c r="J840" s="148">
        <v>909</v>
      </c>
    </row>
    <row r="841" spans="1:10" x14ac:dyDescent="0.35">
      <c r="A841" s="149">
        <v>6.6875000000000004E-2</v>
      </c>
      <c r="B841" s="148">
        <v>37</v>
      </c>
      <c r="C841" s="148">
        <v>805</v>
      </c>
      <c r="D841" s="148" t="s">
        <v>122</v>
      </c>
      <c r="E841" s="148" t="s">
        <v>122</v>
      </c>
      <c r="F841" s="148" t="s">
        <v>122</v>
      </c>
      <c r="G841" s="148">
        <v>35038</v>
      </c>
      <c r="H841" s="148">
        <v>887</v>
      </c>
      <c r="I841" s="148">
        <v>818</v>
      </c>
      <c r="J841" s="148">
        <v>967</v>
      </c>
    </row>
    <row r="842" spans="1:10" x14ac:dyDescent="0.35">
      <c r="A842" s="149">
        <v>6.895833333333333E-2</v>
      </c>
      <c r="B842" s="148">
        <v>37</v>
      </c>
      <c r="C842" s="148">
        <v>688</v>
      </c>
      <c r="D842" s="148" t="s">
        <v>122</v>
      </c>
      <c r="E842" s="148" t="s">
        <v>122</v>
      </c>
      <c r="F842" s="148" t="s">
        <v>122</v>
      </c>
      <c r="G842" s="148">
        <v>36330</v>
      </c>
      <c r="H842" s="148">
        <v>879</v>
      </c>
      <c r="I842" s="148">
        <v>905</v>
      </c>
      <c r="J842" s="148">
        <v>919</v>
      </c>
    </row>
    <row r="843" spans="1:10" x14ac:dyDescent="0.35">
      <c r="A843" s="149">
        <v>7.104166666666667E-2</v>
      </c>
      <c r="B843" s="148">
        <v>37</v>
      </c>
      <c r="C843" s="148">
        <v>731</v>
      </c>
      <c r="D843" s="148" t="s">
        <v>122</v>
      </c>
      <c r="E843" s="148" t="s">
        <v>122</v>
      </c>
      <c r="F843" s="148" t="s">
        <v>122</v>
      </c>
      <c r="G843" s="148">
        <v>36566</v>
      </c>
      <c r="H843" s="148">
        <v>898</v>
      </c>
      <c r="I843" s="148">
        <v>843</v>
      </c>
      <c r="J843" s="148">
        <v>914</v>
      </c>
    </row>
    <row r="844" spans="1:10" x14ac:dyDescent="0.35">
      <c r="A844" s="149">
        <v>7.3124999999999996E-2</v>
      </c>
      <c r="B844" s="148">
        <v>37</v>
      </c>
      <c r="C844" s="148">
        <v>744</v>
      </c>
      <c r="D844" s="148" t="s">
        <v>122</v>
      </c>
      <c r="E844" s="148" t="s">
        <v>122</v>
      </c>
      <c r="F844" s="148" t="s">
        <v>122</v>
      </c>
      <c r="G844" s="148">
        <v>37368</v>
      </c>
      <c r="H844" s="148">
        <v>874</v>
      </c>
      <c r="I844" s="148">
        <v>863</v>
      </c>
      <c r="J844" s="148">
        <v>946</v>
      </c>
    </row>
    <row r="845" spans="1:10" x14ac:dyDescent="0.35">
      <c r="A845" s="149">
        <v>7.5208333333333335E-2</v>
      </c>
      <c r="B845" s="148">
        <v>37</v>
      </c>
      <c r="C845" s="148">
        <v>784</v>
      </c>
      <c r="D845" s="148" t="s">
        <v>122</v>
      </c>
      <c r="E845" s="148" t="s">
        <v>122</v>
      </c>
      <c r="F845" s="148" t="s">
        <v>122</v>
      </c>
      <c r="G845" s="148">
        <v>38018</v>
      </c>
      <c r="H845" s="148">
        <v>917</v>
      </c>
      <c r="I845" s="148">
        <v>889</v>
      </c>
      <c r="J845" s="148">
        <v>883</v>
      </c>
    </row>
    <row r="846" spans="1:10" x14ac:dyDescent="0.35">
      <c r="A846" s="149">
        <v>7.7291666666666661E-2</v>
      </c>
      <c r="B846" s="148">
        <v>37</v>
      </c>
      <c r="C846" s="148">
        <v>840</v>
      </c>
      <c r="D846" s="148" t="s">
        <v>122</v>
      </c>
      <c r="E846" s="148" t="s">
        <v>122</v>
      </c>
      <c r="F846" s="148" t="s">
        <v>122</v>
      </c>
      <c r="G846" s="148">
        <v>37410</v>
      </c>
      <c r="H846" s="148">
        <v>862</v>
      </c>
      <c r="I846" s="148">
        <v>966</v>
      </c>
      <c r="J846" s="148">
        <v>927</v>
      </c>
    </row>
    <row r="847" spans="1:10" x14ac:dyDescent="0.35">
      <c r="A847" s="149">
        <v>7.9374999999999987E-2</v>
      </c>
      <c r="B847" s="148">
        <v>37</v>
      </c>
      <c r="C847" s="148">
        <v>787</v>
      </c>
      <c r="D847" s="148" t="s">
        <v>122</v>
      </c>
      <c r="E847" s="148" t="s">
        <v>122</v>
      </c>
      <c r="F847" s="148" t="s">
        <v>122</v>
      </c>
      <c r="G847" s="148">
        <v>39112</v>
      </c>
      <c r="H847" s="148">
        <v>856</v>
      </c>
      <c r="I847" s="148">
        <v>896</v>
      </c>
      <c r="J847" s="148">
        <v>964</v>
      </c>
    </row>
    <row r="848" spans="1:10" x14ac:dyDescent="0.35">
      <c r="A848" s="149">
        <v>8.1458333333333341E-2</v>
      </c>
      <c r="B848" s="148">
        <v>37</v>
      </c>
      <c r="C848" s="148">
        <v>786</v>
      </c>
      <c r="D848" s="148" t="s">
        <v>122</v>
      </c>
      <c r="E848" s="148" t="s">
        <v>122</v>
      </c>
      <c r="F848" s="148" t="s">
        <v>122</v>
      </c>
      <c r="G848" s="148">
        <v>39188</v>
      </c>
      <c r="H848" s="148">
        <v>836</v>
      </c>
      <c r="I848" s="148">
        <v>940</v>
      </c>
      <c r="J848" s="148">
        <v>941</v>
      </c>
    </row>
    <row r="849" spans="1:10" x14ac:dyDescent="0.35">
      <c r="A849" s="149">
        <v>8.3541666666666667E-2</v>
      </c>
      <c r="B849" s="148">
        <v>37</v>
      </c>
      <c r="C849" s="148">
        <v>802</v>
      </c>
      <c r="D849" s="148" t="s">
        <v>122</v>
      </c>
      <c r="E849" s="148" t="s">
        <v>122</v>
      </c>
      <c r="F849" s="148" t="s">
        <v>122</v>
      </c>
      <c r="G849" s="148">
        <v>39976</v>
      </c>
      <c r="H849" s="148">
        <v>875</v>
      </c>
      <c r="I849" s="148">
        <v>910</v>
      </c>
      <c r="J849" s="148">
        <v>971</v>
      </c>
    </row>
    <row r="850" spans="1:10" x14ac:dyDescent="0.35">
      <c r="A850" s="149">
        <v>8.5625000000000007E-2</v>
      </c>
      <c r="B850" s="148">
        <v>36.9</v>
      </c>
      <c r="C850" s="148">
        <v>794</v>
      </c>
      <c r="D850" s="148" t="s">
        <v>122</v>
      </c>
      <c r="E850" s="148" t="s">
        <v>122</v>
      </c>
      <c r="F850" s="148" t="s">
        <v>122</v>
      </c>
      <c r="G850" s="148">
        <v>40094</v>
      </c>
      <c r="H850" s="148">
        <v>880</v>
      </c>
      <c r="I850" s="148">
        <v>922</v>
      </c>
      <c r="J850" s="148">
        <v>970</v>
      </c>
    </row>
    <row r="851" spans="1:10" x14ac:dyDescent="0.35">
      <c r="A851" s="149">
        <v>8.7708333333333333E-2</v>
      </c>
      <c r="B851" s="148">
        <v>37</v>
      </c>
      <c r="C851" s="148">
        <v>793</v>
      </c>
      <c r="D851" s="148" t="s">
        <v>122</v>
      </c>
      <c r="E851" s="148" t="s">
        <v>122</v>
      </c>
      <c r="F851" s="148" t="s">
        <v>122</v>
      </c>
      <c r="G851" s="148">
        <v>40109</v>
      </c>
      <c r="H851" s="148">
        <v>898</v>
      </c>
      <c r="I851" s="148">
        <v>888</v>
      </c>
      <c r="J851" s="148">
        <v>992</v>
      </c>
    </row>
    <row r="852" spans="1:10" x14ac:dyDescent="0.35">
      <c r="A852" s="149">
        <v>8.9791666666666659E-2</v>
      </c>
      <c r="B852" s="148">
        <v>37</v>
      </c>
      <c r="C852" s="148">
        <v>858</v>
      </c>
      <c r="D852" s="148" t="s">
        <v>122</v>
      </c>
      <c r="E852" s="148" t="s">
        <v>122</v>
      </c>
      <c r="F852" s="148" t="s">
        <v>122</v>
      </c>
      <c r="G852" s="148">
        <v>40872</v>
      </c>
      <c r="H852" s="148">
        <v>844</v>
      </c>
      <c r="I852" s="148">
        <v>921</v>
      </c>
      <c r="J852" s="148">
        <v>966</v>
      </c>
    </row>
    <row r="853" spans="1:10" x14ac:dyDescent="0.35">
      <c r="A853" s="149">
        <v>9.1874999999999998E-2</v>
      </c>
      <c r="B853" s="148">
        <v>37</v>
      </c>
      <c r="C853" s="148">
        <v>818</v>
      </c>
      <c r="D853" s="148" t="s">
        <v>122</v>
      </c>
      <c r="E853" s="148" t="s">
        <v>122</v>
      </c>
      <c r="F853" s="148" t="s">
        <v>122</v>
      </c>
      <c r="G853" s="148">
        <v>41143</v>
      </c>
      <c r="H853" s="148">
        <v>926</v>
      </c>
      <c r="I853" s="148">
        <v>901</v>
      </c>
      <c r="J853" s="148">
        <v>944</v>
      </c>
    </row>
    <row r="854" spans="1:10" x14ac:dyDescent="0.35">
      <c r="A854" s="149">
        <v>9.3958333333333324E-2</v>
      </c>
      <c r="B854" s="148">
        <v>36.9</v>
      </c>
      <c r="C854" s="148">
        <v>795</v>
      </c>
      <c r="D854" s="148" t="s">
        <v>122</v>
      </c>
      <c r="E854" s="148" t="s">
        <v>122</v>
      </c>
      <c r="F854" s="148" t="s">
        <v>122</v>
      </c>
      <c r="G854" s="148">
        <v>40665</v>
      </c>
      <c r="H854" s="148">
        <v>860</v>
      </c>
      <c r="I854" s="148">
        <v>919</v>
      </c>
      <c r="J854" s="148">
        <v>995</v>
      </c>
    </row>
    <row r="855" spans="1:10" x14ac:dyDescent="0.35">
      <c r="A855" s="149">
        <v>9.6041666666666678E-2</v>
      </c>
      <c r="B855" s="148">
        <v>37.1</v>
      </c>
      <c r="C855" s="148">
        <v>849</v>
      </c>
      <c r="D855" s="148" t="s">
        <v>122</v>
      </c>
      <c r="E855" s="148" t="s">
        <v>122</v>
      </c>
      <c r="F855" s="148" t="s">
        <v>122</v>
      </c>
      <c r="G855" s="148">
        <v>41062</v>
      </c>
      <c r="H855" s="148">
        <v>899</v>
      </c>
      <c r="I855" s="148">
        <v>988</v>
      </c>
      <c r="J855" s="148">
        <v>993</v>
      </c>
    </row>
    <row r="856" spans="1:10" x14ac:dyDescent="0.35">
      <c r="A856" s="149">
        <v>9.8125000000000004E-2</v>
      </c>
      <c r="B856" s="148">
        <v>37</v>
      </c>
      <c r="C856" s="148">
        <v>840</v>
      </c>
      <c r="D856" s="148" t="s">
        <v>122</v>
      </c>
      <c r="E856" s="148" t="s">
        <v>122</v>
      </c>
      <c r="F856" s="148" t="s">
        <v>122</v>
      </c>
      <c r="G856" s="148">
        <v>41279</v>
      </c>
      <c r="H856" s="148">
        <v>893</v>
      </c>
      <c r="I856" s="148">
        <v>943</v>
      </c>
      <c r="J856" s="148">
        <v>1049</v>
      </c>
    </row>
    <row r="857" spans="1:10" x14ac:dyDescent="0.35">
      <c r="A857" s="149">
        <v>0.10020833333333334</v>
      </c>
      <c r="B857" s="148">
        <v>37</v>
      </c>
      <c r="C857" s="148">
        <v>824</v>
      </c>
      <c r="D857" s="148" t="s">
        <v>122</v>
      </c>
      <c r="E857" s="148" t="s">
        <v>122</v>
      </c>
      <c r="F857" s="148" t="s">
        <v>122</v>
      </c>
      <c r="G857" s="148">
        <v>41483</v>
      </c>
      <c r="H857" s="148">
        <v>886</v>
      </c>
      <c r="I857" s="148">
        <v>979</v>
      </c>
      <c r="J857" s="148">
        <v>947</v>
      </c>
    </row>
    <row r="858" spans="1:10" x14ac:dyDescent="0.35">
      <c r="A858" s="149">
        <v>0.10229166666666667</v>
      </c>
      <c r="B858" s="148">
        <v>37</v>
      </c>
      <c r="C858" s="148">
        <v>819</v>
      </c>
      <c r="D858" s="148" t="s">
        <v>122</v>
      </c>
      <c r="E858" s="148" t="s">
        <v>122</v>
      </c>
      <c r="F858" s="148" t="s">
        <v>122</v>
      </c>
      <c r="G858" s="148">
        <v>42497</v>
      </c>
      <c r="H858" s="148">
        <v>845</v>
      </c>
      <c r="I858" s="148">
        <v>956</v>
      </c>
      <c r="J858" s="148">
        <v>996</v>
      </c>
    </row>
    <row r="859" spans="1:10" x14ac:dyDescent="0.35">
      <c r="A859" s="149">
        <v>0.104375</v>
      </c>
      <c r="B859" s="148">
        <v>37</v>
      </c>
      <c r="C859" s="148">
        <v>795</v>
      </c>
      <c r="D859" s="148" t="s">
        <v>122</v>
      </c>
      <c r="E859" s="148" t="s">
        <v>122</v>
      </c>
      <c r="F859" s="148" t="s">
        <v>122</v>
      </c>
      <c r="G859" s="148">
        <v>41892</v>
      </c>
      <c r="H859" s="148">
        <v>911</v>
      </c>
      <c r="I859" s="148">
        <v>931</v>
      </c>
      <c r="J859" s="148">
        <v>939</v>
      </c>
    </row>
    <row r="860" spans="1:10" x14ac:dyDescent="0.35">
      <c r="A860" s="149">
        <v>0.10645833333333332</v>
      </c>
      <c r="B860" s="148">
        <v>37</v>
      </c>
      <c r="C860" s="148">
        <v>915</v>
      </c>
      <c r="D860" s="148" t="s">
        <v>122</v>
      </c>
      <c r="E860" s="148" t="s">
        <v>122</v>
      </c>
      <c r="F860" s="148" t="s">
        <v>122</v>
      </c>
      <c r="G860" s="148">
        <v>42501</v>
      </c>
      <c r="H860" s="148">
        <v>931</v>
      </c>
      <c r="I860" s="148">
        <v>955</v>
      </c>
      <c r="J860" s="148">
        <v>996</v>
      </c>
    </row>
    <row r="861" spans="1:10" x14ac:dyDescent="0.35">
      <c r="A861" s="149">
        <v>0.10854166666666666</v>
      </c>
      <c r="B861" s="148">
        <v>37</v>
      </c>
      <c r="C861" s="148">
        <v>881</v>
      </c>
      <c r="D861" s="148" t="s">
        <v>122</v>
      </c>
      <c r="E861" s="148" t="s">
        <v>122</v>
      </c>
      <c r="F861" s="148" t="s">
        <v>122</v>
      </c>
      <c r="G861" s="148">
        <v>42310</v>
      </c>
      <c r="H861" s="148">
        <v>913</v>
      </c>
      <c r="I861" s="148">
        <v>919</v>
      </c>
      <c r="J861" s="148">
        <v>979</v>
      </c>
    </row>
    <row r="862" spans="1:10" x14ac:dyDescent="0.35">
      <c r="A862" s="149">
        <v>0.11062499999999999</v>
      </c>
      <c r="B862" s="148">
        <v>37</v>
      </c>
      <c r="C862" s="148">
        <v>925</v>
      </c>
      <c r="D862" s="148" t="s">
        <v>122</v>
      </c>
      <c r="E862" s="148" t="s">
        <v>122</v>
      </c>
      <c r="F862" s="148" t="s">
        <v>122</v>
      </c>
      <c r="G862" s="148">
        <v>42454</v>
      </c>
      <c r="H862" s="148">
        <v>920</v>
      </c>
      <c r="I862" s="148">
        <v>964</v>
      </c>
      <c r="J862" s="148">
        <v>983</v>
      </c>
    </row>
    <row r="863" spans="1:10" x14ac:dyDescent="0.35">
      <c r="A863" s="149">
        <v>0.11270833333333334</v>
      </c>
      <c r="B863" s="148">
        <v>37</v>
      </c>
      <c r="C863" s="148">
        <v>880</v>
      </c>
      <c r="D863" s="148" t="s">
        <v>122</v>
      </c>
      <c r="E863" s="148" t="s">
        <v>122</v>
      </c>
      <c r="F863" s="148" t="s">
        <v>122</v>
      </c>
      <c r="G863" s="148">
        <v>43180</v>
      </c>
      <c r="H863" s="148">
        <v>895</v>
      </c>
      <c r="I863" s="148">
        <v>939</v>
      </c>
      <c r="J863" s="148">
        <v>1024</v>
      </c>
    </row>
    <row r="864" spans="1:10" x14ac:dyDescent="0.35">
      <c r="A864" s="149">
        <v>0.11479166666666667</v>
      </c>
      <c r="B864" s="148">
        <v>37</v>
      </c>
      <c r="C864" s="148">
        <v>866</v>
      </c>
      <c r="D864" s="148" t="s">
        <v>122</v>
      </c>
      <c r="E864" s="148" t="s">
        <v>122</v>
      </c>
      <c r="F864" s="148" t="s">
        <v>122</v>
      </c>
      <c r="G864" s="148">
        <v>41541</v>
      </c>
      <c r="H864" s="148">
        <v>903</v>
      </c>
      <c r="I864" s="148">
        <v>955</v>
      </c>
      <c r="J864" s="148">
        <v>985</v>
      </c>
    </row>
    <row r="865" spans="1:10" x14ac:dyDescent="0.35">
      <c r="A865" s="149">
        <v>0.11687499999999999</v>
      </c>
      <c r="B865" s="148">
        <v>37</v>
      </c>
      <c r="C865" s="148">
        <v>858</v>
      </c>
      <c r="D865" s="148" t="s">
        <v>122</v>
      </c>
      <c r="E865" s="148" t="s">
        <v>122</v>
      </c>
      <c r="F865" s="148" t="s">
        <v>122</v>
      </c>
      <c r="G865" s="148">
        <v>42997</v>
      </c>
      <c r="H865" s="148">
        <v>999</v>
      </c>
      <c r="I865" s="148">
        <v>935</v>
      </c>
      <c r="J865" s="148">
        <v>1037</v>
      </c>
    </row>
    <row r="866" spans="1:10" x14ac:dyDescent="0.35">
      <c r="A866" s="149">
        <v>0.11895833333333333</v>
      </c>
      <c r="B866" s="148">
        <v>37</v>
      </c>
      <c r="C866" s="148">
        <v>907</v>
      </c>
      <c r="D866" s="148" t="s">
        <v>122</v>
      </c>
      <c r="E866" s="148" t="s">
        <v>122</v>
      </c>
      <c r="F866" s="148" t="s">
        <v>122</v>
      </c>
      <c r="G866" s="148">
        <v>43350</v>
      </c>
      <c r="H866" s="148">
        <v>868</v>
      </c>
      <c r="I866" s="148">
        <v>1064</v>
      </c>
      <c r="J866" s="148">
        <v>1045</v>
      </c>
    </row>
    <row r="867" spans="1:10" x14ac:dyDescent="0.35">
      <c r="A867" s="149">
        <v>0.12104166666666666</v>
      </c>
      <c r="B867" s="148">
        <v>36.9</v>
      </c>
      <c r="C867" s="148">
        <v>843</v>
      </c>
      <c r="D867" s="148" t="s">
        <v>122</v>
      </c>
      <c r="E867" s="148" t="s">
        <v>122</v>
      </c>
      <c r="F867" s="148" t="s">
        <v>122</v>
      </c>
      <c r="G867" s="148">
        <v>43277</v>
      </c>
      <c r="H867" s="148">
        <v>969</v>
      </c>
      <c r="I867" s="148">
        <v>955</v>
      </c>
      <c r="J867" s="148">
        <v>1054</v>
      </c>
    </row>
    <row r="868" spans="1:10" x14ac:dyDescent="0.35">
      <c r="A868" s="149">
        <v>0.123125</v>
      </c>
      <c r="B868" s="148">
        <v>37</v>
      </c>
      <c r="C868" s="148">
        <v>909</v>
      </c>
      <c r="D868" s="148" t="s">
        <v>122</v>
      </c>
      <c r="E868" s="148" t="s">
        <v>122</v>
      </c>
      <c r="F868" s="148" t="s">
        <v>122</v>
      </c>
      <c r="G868" s="148">
        <v>42847</v>
      </c>
      <c r="H868" s="148">
        <v>911</v>
      </c>
      <c r="I868" s="148">
        <v>1022</v>
      </c>
      <c r="J868" s="148">
        <v>988</v>
      </c>
    </row>
    <row r="869" spans="1:10" x14ac:dyDescent="0.35">
      <c r="A869" s="149">
        <v>0.12520833333333334</v>
      </c>
      <c r="B869" s="148">
        <v>37</v>
      </c>
      <c r="C869" s="148">
        <v>892</v>
      </c>
      <c r="D869" s="148" t="s">
        <v>122</v>
      </c>
      <c r="E869" s="148" t="s">
        <v>122</v>
      </c>
      <c r="F869" s="148" t="s">
        <v>122</v>
      </c>
      <c r="G869" s="148">
        <v>43517</v>
      </c>
      <c r="H869" s="148">
        <v>960</v>
      </c>
      <c r="I869" s="148">
        <v>936</v>
      </c>
      <c r="J869" s="148">
        <v>1023</v>
      </c>
    </row>
    <row r="870" spans="1:10" x14ac:dyDescent="0.35">
      <c r="A870" s="149">
        <v>0.12729166666666666</v>
      </c>
      <c r="B870" s="148">
        <v>37</v>
      </c>
      <c r="C870" s="148">
        <v>898</v>
      </c>
      <c r="D870" s="148" t="s">
        <v>122</v>
      </c>
      <c r="E870" s="148" t="s">
        <v>122</v>
      </c>
      <c r="F870" s="148" t="s">
        <v>122</v>
      </c>
      <c r="G870" s="148">
        <v>43785</v>
      </c>
      <c r="H870" s="148">
        <v>972</v>
      </c>
      <c r="I870" s="148">
        <v>1051</v>
      </c>
      <c r="J870" s="148">
        <v>1080</v>
      </c>
    </row>
    <row r="871" spans="1:10" x14ac:dyDescent="0.35">
      <c r="A871" s="149">
        <v>0.12937499999999999</v>
      </c>
      <c r="B871" s="148">
        <v>37</v>
      </c>
      <c r="C871" s="148">
        <v>965</v>
      </c>
      <c r="D871" s="148" t="s">
        <v>122</v>
      </c>
      <c r="E871" s="148" t="s">
        <v>122</v>
      </c>
      <c r="F871" s="148" t="s">
        <v>122</v>
      </c>
      <c r="G871" s="148">
        <v>42900</v>
      </c>
      <c r="H871" s="148">
        <v>974</v>
      </c>
      <c r="I871" s="148">
        <v>1021</v>
      </c>
      <c r="J871" s="148">
        <v>1058</v>
      </c>
    </row>
    <row r="872" spans="1:10" x14ac:dyDescent="0.35">
      <c r="A872" s="149">
        <v>0.13145833333333332</v>
      </c>
      <c r="B872" s="148">
        <v>37</v>
      </c>
      <c r="C872" s="148">
        <v>944</v>
      </c>
      <c r="D872" s="148" t="s">
        <v>122</v>
      </c>
      <c r="E872" s="148" t="s">
        <v>122</v>
      </c>
      <c r="F872" s="148" t="s">
        <v>122</v>
      </c>
      <c r="G872" s="148">
        <v>43580</v>
      </c>
      <c r="H872" s="148">
        <v>937</v>
      </c>
      <c r="I872" s="148">
        <v>995</v>
      </c>
      <c r="J872" s="148">
        <v>1085</v>
      </c>
    </row>
    <row r="873" spans="1:10" x14ac:dyDescent="0.35">
      <c r="A873" s="149">
        <v>0.13354166666666667</v>
      </c>
      <c r="B873" s="148">
        <v>37</v>
      </c>
      <c r="C873" s="148">
        <v>893</v>
      </c>
      <c r="D873" s="148" t="s">
        <v>122</v>
      </c>
      <c r="E873" s="148" t="s">
        <v>122</v>
      </c>
      <c r="F873" s="148" t="s">
        <v>122</v>
      </c>
      <c r="G873" s="148">
        <v>44604</v>
      </c>
      <c r="H873" s="148">
        <v>964</v>
      </c>
      <c r="I873" s="148">
        <v>957</v>
      </c>
      <c r="J873" s="148">
        <v>1017</v>
      </c>
    </row>
    <row r="874" spans="1:10" x14ac:dyDescent="0.35">
      <c r="A874" s="149">
        <v>0.135625</v>
      </c>
      <c r="B874" s="148">
        <v>37</v>
      </c>
      <c r="C874" s="148">
        <v>867</v>
      </c>
      <c r="D874" s="148" t="s">
        <v>122</v>
      </c>
      <c r="E874" s="148" t="s">
        <v>122</v>
      </c>
      <c r="F874" s="148" t="s">
        <v>122</v>
      </c>
      <c r="G874" s="148">
        <v>44146</v>
      </c>
      <c r="H874" s="148">
        <v>1007</v>
      </c>
      <c r="I874" s="148">
        <v>996</v>
      </c>
      <c r="J874" s="148">
        <v>1066</v>
      </c>
    </row>
    <row r="875" spans="1:10" x14ac:dyDescent="0.35">
      <c r="A875" s="149">
        <v>0.13770833333333335</v>
      </c>
      <c r="B875" s="148">
        <v>37</v>
      </c>
      <c r="C875" s="148">
        <v>927</v>
      </c>
      <c r="D875" s="148" t="s">
        <v>122</v>
      </c>
      <c r="E875" s="148" t="s">
        <v>122</v>
      </c>
      <c r="F875" s="148" t="s">
        <v>122</v>
      </c>
      <c r="G875" s="148">
        <v>44286</v>
      </c>
      <c r="H875" s="148">
        <v>976</v>
      </c>
      <c r="I875" s="148">
        <v>1002</v>
      </c>
      <c r="J875" s="148">
        <v>1062</v>
      </c>
    </row>
    <row r="876" spans="1:10" x14ac:dyDescent="0.35">
      <c r="A876" s="149">
        <v>0.13979166666666668</v>
      </c>
      <c r="B876" s="148">
        <v>37</v>
      </c>
      <c r="C876" s="148">
        <v>964</v>
      </c>
      <c r="D876" s="148" t="s">
        <v>122</v>
      </c>
      <c r="E876" s="148" t="s">
        <v>122</v>
      </c>
      <c r="F876" s="148" t="s">
        <v>122</v>
      </c>
      <c r="G876" s="148">
        <v>43931</v>
      </c>
      <c r="H876" s="148">
        <v>961</v>
      </c>
      <c r="I876" s="148">
        <v>996</v>
      </c>
      <c r="J876" s="148">
        <v>1048</v>
      </c>
    </row>
    <row r="877" spans="1:10" x14ac:dyDescent="0.35">
      <c r="A877" s="149">
        <v>0.141875</v>
      </c>
      <c r="B877" s="148">
        <v>37</v>
      </c>
      <c r="C877" s="148">
        <v>918</v>
      </c>
      <c r="D877" s="148" t="s">
        <v>122</v>
      </c>
      <c r="E877" s="148" t="s">
        <v>122</v>
      </c>
      <c r="F877" s="148" t="s">
        <v>122</v>
      </c>
      <c r="G877" s="148">
        <v>44736</v>
      </c>
      <c r="H877" s="148">
        <v>1011</v>
      </c>
      <c r="I877" s="148">
        <v>1010</v>
      </c>
      <c r="J877" s="148">
        <v>1017</v>
      </c>
    </row>
    <row r="878" spans="1:10" x14ac:dyDescent="0.35">
      <c r="A878" s="149">
        <v>0.14395833333333333</v>
      </c>
      <c r="B878" s="148">
        <v>37</v>
      </c>
      <c r="C878" s="148">
        <v>970</v>
      </c>
      <c r="D878" s="148" t="s">
        <v>122</v>
      </c>
      <c r="E878" s="148" t="s">
        <v>122</v>
      </c>
      <c r="F878" s="148" t="s">
        <v>122</v>
      </c>
      <c r="G878" s="148">
        <v>43567</v>
      </c>
      <c r="H878" s="148">
        <v>976</v>
      </c>
      <c r="I878" s="148">
        <v>993</v>
      </c>
      <c r="J878" s="148">
        <v>1066</v>
      </c>
    </row>
    <row r="879" spans="1:10" x14ac:dyDescent="0.35">
      <c r="A879" s="149">
        <v>0.14604166666666665</v>
      </c>
      <c r="B879" s="148">
        <v>37</v>
      </c>
      <c r="C879" s="148">
        <v>953</v>
      </c>
      <c r="D879" s="148" t="s">
        <v>122</v>
      </c>
      <c r="E879" s="148" t="s">
        <v>122</v>
      </c>
      <c r="F879" s="148" t="s">
        <v>122</v>
      </c>
      <c r="G879" s="148">
        <v>45144</v>
      </c>
      <c r="H879" s="148">
        <v>1033</v>
      </c>
      <c r="I879" s="148">
        <v>1019</v>
      </c>
      <c r="J879" s="148">
        <v>1064</v>
      </c>
    </row>
    <row r="880" spans="1:10" x14ac:dyDescent="0.35">
      <c r="A880" s="149">
        <v>0.14812499999999998</v>
      </c>
      <c r="B880" s="148">
        <v>37</v>
      </c>
      <c r="C880" s="148">
        <v>919</v>
      </c>
      <c r="D880" s="148" t="s">
        <v>122</v>
      </c>
      <c r="E880" s="148" t="s">
        <v>122</v>
      </c>
      <c r="F880" s="148" t="s">
        <v>122</v>
      </c>
      <c r="G880" s="148">
        <v>44729</v>
      </c>
      <c r="H880" s="148">
        <v>1015</v>
      </c>
      <c r="I880" s="148">
        <v>1025</v>
      </c>
      <c r="J880" s="148">
        <v>1122</v>
      </c>
    </row>
    <row r="881" spans="1:10" x14ac:dyDescent="0.35">
      <c r="A881" s="149">
        <v>0.15020833333333333</v>
      </c>
      <c r="B881" s="148">
        <v>37</v>
      </c>
      <c r="C881" s="148">
        <v>968</v>
      </c>
      <c r="D881" s="148" t="s">
        <v>122</v>
      </c>
      <c r="E881" s="148" t="s">
        <v>122</v>
      </c>
      <c r="F881" s="148" t="s">
        <v>122</v>
      </c>
      <c r="G881" s="148">
        <v>44688</v>
      </c>
      <c r="H881" s="148">
        <v>958</v>
      </c>
      <c r="I881" s="148">
        <v>1040</v>
      </c>
      <c r="J881" s="148">
        <v>1131</v>
      </c>
    </row>
    <row r="882" spans="1:10" x14ac:dyDescent="0.35">
      <c r="A882" s="149">
        <v>0.15229166666666666</v>
      </c>
      <c r="B882" s="148">
        <v>37</v>
      </c>
      <c r="C882" s="148">
        <v>941</v>
      </c>
      <c r="D882" s="148" t="s">
        <v>122</v>
      </c>
      <c r="E882" s="148" t="s">
        <v>122</v>
      </c>
      <c r="F882" s="148" t="s">
        <v>122</v>
      </c>
      <c r="G882" s="148">
        <v>45228</v>
      </c>
      <c r="H882" s="148">
        <v>1011</v>
      </c>
      <c r="I882" s="148">
        <v>1150</v>
      </c>
      <c r="J882" s="148">
        <v>1108</v>
      </c>
    </row>
    <row r="883" spans="1:10" x14ac:dyDescent="0.35">
      <c r="A883" s="149">
        <v>0.15437500000000001</v>
      </c>
      <c r="B883" s="148">
        <v>37</v>
      </c>
      <c r="C883" s="148">
        <v>955</v>
      </c>
      <c r="D883" s="148" t="s">
        <v>122</v>
      </c>
      <c r="E883" s="148" t="s">
        <v>122</v>
      </c>
      <c r="F883" s="148" t="s">
        <v>122</v>
      </c>
      <c r="G883" s="148">
        <v>45466</v>
      </c>
      <c r="H883" s="148">
        <v>1010</v>
      </c>
      <c r="I883" s="148">
        <v>1018</v>
      </c>
      <c r="J883" s="148">
        <v>1139</v>
      </c>
    </row>
    <row r="884" spans="1:10" x14ac:dyDescent="0.35">
      <c r="A884" s="149">
        <v>0.15645833333333334</v>
      </c>
      <c r="B884" s="148">
        <v>37</v>
      </c>
      <c r="C884" s="148">
        <v>960</v>
      </c>
      <c r="D884" s="148" t="s">
        <v>122</v>
      </c>
      <c r="E884" s="148" t="s">
        <v>122</v>
      </c>
      <c r="F884" s="148" t="s">
        <v>122</v>
      </c>
      <c r="G884" s="148">
        <v>45956</v>
      </c>
      <c r="H884" s="148">
        <v>1017</v>
      </c>
      <c r="I884" s="148">
        <v>1101</v>
      </c>
      <c r="J884" s="148">
        <v>1105</v>
      </c>
    </row>
    <row r="885" spans="1:10" x14ac:dyDescent="0.35">
      <c r="A885" s="149">
        <v>0.15854166666666666</v>
      </c>
      <c r="B885" s="148">
        <v>37</v>
      </c>
      <c r="C885" s="148">
        <v>1007</v>
      </c>
      <c r="D885" s="148" t="s">
        <v>122</v>
      </c>
      <c r="E885" s="148" t="s">
        <v>122</v>
      </c>
      <c r="F885" s="148" t="s">
        <v>122</v>
      </c>
      <c r="G885" s="148">
        <v>45872</v>
      </c>
      <c r="H885" s="148">
        <v>946</v>
      </c>
      <c r="I885" s="148">
        <v>1068</v>
      </c>
      <c r="J885" s="148">
        <v>1093</v>
      </c>
    </row>
    <row r="886" spans="1:10" x14ac:dyDescent="0.35">
      <c r="A886" s="149">
        <v>0.16062499999999999</v>
      </c>
      <c r="B886" s="148">
        <v>37</v>
      </c>
      <c r="C886" s="148">
        <v>1057</v>
      </c>
      <c r="D886" s="148" t="s">
        <v>122</v>
      </c>
      <c r="E886" s="148" t="s">
        <v>122</v>
      </c>
      <c r="F886" s="148" t="s">
        <v>122</v>
      </c>
      <c r="G886" s="148">
        <v>46257</v>
      </c>
      <c r="H886" s="148">
        <v>1024</v>
      </c>
      <c r="I886" s="148">
        <v>1086</v>
      </c>
      <c r="J886" s="148">
        <v>1134</v>
      </c>
    </row>
    <row r="887" spans="1:10" x14ac:dyDescent="0.35">
      <c r="A887" s="149">
        <v>0.16270833333333332</v>
      </c>
      <c r="B887" s="148">
        <v>37</v>
      </c>
      <c r="C887" s="148">
        <v>1039</v>
      </c>
      <c r="D887" s="148" t="s">
        <v>122</v>
      </c>
      <c r="E887" s="148" t="s">
        <v>122</v>
      </c>
      <c r="F887" s="148" t="s">
        <v>122</v>
      </c>
      <c r="G887" s="148">
        <v>45356</v>
      </c>
      <c r="H887" s="148">
        <v>1019</v>
      </c>
      <c r="I887" s="148">
        <v>1050</v>
      </c>
      <c r="J887" s="148">
        <v>1114</v>
      </c>
    </row>
    <row r="888" spans="1:10" x14ac:dyDescent="0.35">
      <c r="A888" s="149">
        <v>0.16479166666666667</v>
      </c>
      <c r="B888" s="148">
        <v>37</v>
      </c>
      <c r="C888" s="148">
        <v>990</v>
      </c>
      <c r="D888" s="148" t="s">
        <v>122</v>
      </c>
      <c r="E888" s="148" t="s">
        <v>122</v>
      </c>
      <c r="F888" s="148" t="s">
        <v>122</v>
      </c>
      <c r="G888" s="148">
        <v>45356</v>
      </c>
      <c r="H888" s="148">
        <v>1023</v>
      </c>
      <c r="I888" s="148">
        <v>1013</v>
      </c>
      <c r="J888" s="148">
        <v>1105</v>
      </c>
    </row>
    <row r="889" spans="1:10" x14ac:dyDescent="0.35">
      <c r="A889" s="149">
        <v>0.166875</v>
      </c>
      <c r="B889" s="148">
        <v>37</v>
      </c>
      <c r="C889" s="148">
        <v>994</v>
      </c>
      <c r="D889" s="148" t="s">
        <v>122</v>
      </c>
      <c r="E889" s="148" t="s">
        <v>122</v>
      </c>
      <c r="F889" s="148" t="s">
        <v>122</v>
      </c>
      <c r="G889" s="148">
        <v>44809</v>
      </c>
      <c r="H889" s="148">
        <v>1055</v>
      </c>
      <c r="I889" s="148">
        <v>1053</v>
      </c>
      <c r="J889" s="148">
        <v>1107</v>
      </c>
    </row>
    <row r="890" spans="1:10" x14ac:dyDescent="0.35">
      <c r="A890" s="149">
        <v>0.16895833333333332</v>
      </c>
      <c r="B890" s="148">
        <v>37.1</v>
      </c>
      <c r="C890" s="148">
        <v>1023</v>
      </c>
      <c r="D890" s="148" t="s">
        <v>122</v>
      </c>
      <c r="E890" s="148" t="s">
        <v>122</v>
      </c>
      <c r="F890" s="148" t="s">
        <v>122</v>
      </c>
      <c r="G890" s="148">
        <v>45997</v>
      </c>
      <c r="H890" s="148">
        <v>1023</v>
      </c>
      <c r="I890" s="148">
        <v>1029</v>
      </c>
      <c r="J890" s="148">
        <v>1091</v>
      </c>
    </row>
    <row r="891" spans="1:10" x14ac:dyDescent="0.35">
      <c r="A891" s="149">
        <v>0.17104166666666668</v>
      </c>
      <c r="B891" s="148">
        <v>37</v>
      </c>
      <c r="C891" s="148">
        <v>1028</v>
      </c>
      <c r="D891" s="148" t="s">
        <v>122</v>
      </c>
      <c r="E891" s="148" t="s">
        <v>122</v>
      </c>
      <c r="F891" s="148" t="s">
        <v>122</v>
      </c>
      <c r="G891" s="148">
        <v>45819</v>
      </c>
      <c r="H891" s="148">
        <v>1080</v>
      </c>
      <c r="I891" s="148">
        <v>1085</v>
      </c>
      <c r="J891" s="148">
        <v>1174</v>
      </c>
    </row>
    <row r="892" spans="1:10" x14ac:dyDescent="0.35">
      <c r="A892" s="149">
        <v>0.173125</v>
      </c>
      <c r="B892" s="148">
        <v>37</v>
      </c>
      <c r="C892" s="148">
        <v>1042</v>
      </c>
      <c r="D892" s="148" t="s">
        <v>122</v>
      </c>
      <c r="E892" s="148" t="s">
        <v>122</v>
      </c>
      <c r="F892" s="148" t="s">
        <v>122</v>
      </c>
      <c r="G892" s="148">
        <v>45294</v>
      </c>
      <c r="H892" s="148">
        <v>1061</v>
      </c>
      <c r="I892" s="148">
        <v>1146</v>
      </c>
      <c r="J892" s="148">
        <v>1164</v>
      </c>
    </row>
    <row r="893" spans="1:10" x14ac:dyDescent="0.35">
      <c r="A893" s="149">
        <v>0.17520833333333333</v>
      </c>
      <c r="B893" s="148">
        <v>37</v>
      </c>
      <c r="C893" s="148">
        <v>1068</v>
      </c>
      <c r="D893" s="148" t="s">
        <v>122</v>
      </c>
      <c r="E893" s="148" t="s">
        <v>122</v>
      </c>
      <c r="F893" s="148" t="s">
        <v>122</v>
      </c>
      <c r="G893" s="148">
        <v>46461</v>
      </c>
      <c r="H893" s="148">
        <v>1009</v>
      </c>
      <c r="I893" s="148">
        <v>1108</v>
      </c>
      <c r="J893" s="148">
        <v>1137</v>
      </c>
    </row>
    <row r="894" spans="1:10" x14ac:dyDescent="0.35">
      <c r="A894" s="149">
        <v>0.17729166666666665</v>
      </c>
      <c r="B894" s="148">
        <v>37</v>
      </c>
      <c r="C894" s="148">
        <v>1065</v>
      </c>
      <c r="D894" s="148" t="s">
        <v>122</v>
      </c>
      <c r="E894" s="148" t="s">
        <v>122</v>
      </c>
      <c r="F894" s="148" t="s">
        <v>122</v>
      </c>
      <c r="G894" s="148">
        <v>45582</v>
      </c>
      <c r="H894" s="148">
        <v>1087</v>
      </c>
      <c r="I894" s="148">
        <v>1112</v>
      </c>
      <c r="J894" s="148">
        <v>1155</v>
      </c>
    </row>
    <row r="895" spans="1:10" x14ac:dyDescent="0.35">
      <c r="A895" s="149">
        <v>0.17937499999999998</v>
      </c>
      <c r="B895" s="148">
        <v>37</v>
      </c>
      <c r="C895" s="148">
        <v>1066</v>
      </c>
      <c r="D895" s="148" t="s">
        <v>122</v>
      </c>
      <c r="E895" s="148" t="s">
        <v>122</v>
      </c>
      <c r="F895" s="148" t="s">
        <v>122</v>
      </c>
      <c r="G895" s="148">
        <v>46412</v>
      </c>
      <c r="H895" s="148">
        <v>1119</v>
      </c>
      <c r="I895" s="148">
        <v>1100</v>
      </c>
      <c r="J895" s="148">
        <v>1121</v>
      </c>
    </row>
    <row r="896" spans="1:10" x14ac:dyDescent="0.35">
      <c r="A896" s="149">
        <v>0.18145833333333336</v>
      </c>
      <c r="B896" s="148">
        <v>37</v>
      </c>
      <c r="C896" s="148">
        <v>1132</v>
      </c>
      <c r="D896" s="148" t="s">
        <v>122</v>
      </c>
      <c r="E896" s="148" t="s">
        <v>122</v>
      </c>
      <c r="F896" s="148" t="s">
        <v>122</v>
      </c>
      <c r="G896" s="148">
        <v>45527</v>
      </c>
      <c r="H896" s="148">
        <v>1062</v>
      </c>
      <c r="I896" s="148">
        <v>1213</v>
      </c>
      <c r="J896" s="148">
        <v>1208</v>
      </c>
    </row>
    <row r="897" spans="1:10" x14ac:dyDescent="0.35">
      <c r="A897" s="149">
        <v>0.18354166666666669</v>
      </c>
      <c r="B897" s="148">
        <v>37</v>
      </c>
      <c r="C897" s="148">
        <v>1041</v>
      </c>
      <c r="D897" s="148" t="s">
        <v>122</v>
      </c>
      <c r="E897" s="148" t="s">
        <v>122</v>
      </c>
      <c r="F897" s="148" t="s">
        <v>122</v>
      </c>
      <c r="G897" s="148">
        <v>45450</v>
      </c>
      <c r="H897" s="148">
        <v>1099</v>
      </c>
      <c r="I897" s="148">
        <v>1171</v>
      </c>
      <c r="J897" s="148">
        <v>1176</v>
      </c>
    </row>
    <row r="898" spans="1:10" x14ac:dyDescent="0.35">
      <c r="A898" s="149">
        <v>0.18562500000000001</v>
      </c>
      <c r="B898" s="148">
        <v>37</v>
      </c>
      <c r="C898" s="148">
        <v>1061</v>
      </c>
      <c r="D898" s="148" t="s">
        <v>122</v>
      </c>
      <c r="E898" s="148" t="s">
        <v>122</v>
      </c>
      <c r="F898" s="148" t="s">
        <v>122</v>
      </c>
      <c r="G898" s="148">
        <v>45949</v>
      </c>
      <c r="H898" s="148">
        <v>1063</v>
      </c>
      <c r="I898" s="148">
        <v>1125</v>
      </c>
      <c r="J898" s="148">
        <v>1205</v>
      </c>
    </row>
    <row r="899" spans="1:10" x14ac:dyDescent="0.35">
      <c r="A899" s="149">
        <v>0.18770833333333334</v>
      </c>
      <c r="B899" s="148">
        <v>37</v>
      </c>
      <c r="C899" s="148">
        <v>1084</v>
      </c>
      <c r="D899" s="148" t="s">
        <v>122</v>
      </c>
      <c r="E899" s="148" t="s">
        <v>122</v>
      </c>
      <c r="F899" s="148" t="s">
        <v>122</v>
      </c>
      <c r="G899" s="148">
        <v>46145</v>
      </c>
      <c r="H899" s="148">
        <v>1154</v>
      </c>
      <c r="I899" s="148">
        <v>1182</v>
      </c>
      <c r="J899" s="148">
        <v>1210</v>
      </c>
    </row>
    <row r="900" spans="1:10" x14ac:dyDescent="0.35">
      <c r="A900" s="149">
        <v>0.18979166666666666</v>
      </c>
      <c r="B900" s="148">
        <v>37</v>
      </c>
      <c r="C900" s="148">
        <v>1117</v>
      </c>
      <c r="D900" s="148" t="s">
        <v>122</v>
      </c>
      <c r="E900" s="148" t="s">
        <v>122</v>
      </c>
      <c r="F900" s="148" t="s">
        <v>122</v>
      </c>
      <c r="G900" s="148">
        <v>46735</v>
      </c>
      <c r="H900" s="148">
        <v>1104</v>
      </c>
      <c r="I900" s="148">
        <v>1134</v>
      </c>
      <c r="J900" s="148">
        <v>1285</v>
      </c>
    </row>
    <row r="901" spans="1:10" x14ac:dyDescent="0.35">
      <c r="A901" s="149">
        <v>0.19187500000000002</v>
      </c>
      <c r="B901" s="148">
        <v>37</v>
      </c>
      <c r="C901" s="148">
        <v>1075</v>
      </c>
      <c r="D901" s="148" t="s">
        <v>122</v>
      </c>
      <c r="E901" s="148" t="s">
        <v>122</v>
      </c>
      <c r="F901" s="148" t="s">
        <v>122</v>
      </c>
      <c r="G901" s="148">
        <v>47110</v>
      </c>
      <c r="H901" s="148">
        <v>1078</v>
      </c>
      <c r="I901" s="148">
        <v>1209</v>
      </c>
      <c r="J901" s="148">
        <v>1214</v>
      </c>
    </row>
    <row r="902" spans="1:10" x14ac:dyDescent="0.35">
      <c r="A902" s="149">
        <v>0.19395833333333334</v>
      </c>
      <c r="B902" s="148">
        <v>36.9</v>
      </c>
      <c r="C902" s="148">
        <v>1069</v>
      </c>
      <c r="D902" s="148" t="s">
        <v>122</v>
      </c>
      <c r="E902" s="148" t="s">
        <v>122</v>
      </c>
      <c r="F902" s="148" t="s">
        <v>122</v>
      </c>
      <c r="G902" s="148">
        <v>45872</v>
      </c>
      <c r="H902" s="148">
        <v>1066</v>
      </c>
      <c r="I902" s="148">
        <v>1169</v>
      </c>
      <c r="J902" s="148">
        <v>1231</v>
      </c>
    </row>
    <row r="903" spans="1:10" x14ac:dyDescent="0.35">
      <c r="A903" s="149">
        <v>0.19604166666666667</v>
      </c>
      <c r="B903" s="148">
        <v>37</v>
      </c>
      <c r="C903" s="148">
        <v>1136</v>
      </c>
      <c r="D903" s="148" t="s">
        <v>122</v>
      </c>
      <c r="E903" s="148" t="s">
        <v>122</v>
      </c>
      <c r="F903" s="148" t="s">
        <v>122</v>
      </c>
      <c r="G903" s="148">
        <v>46829</v>
      </c>
      <c r="H903" s="148">
        <v>1090</v>
      </c>
      <c r="I903" s="148">
        <v>1241</v>
      </c>
      <c r="J903" s="148">
        <v>1217</v>
      </c>
    </row>
    <row r="904" spans="1:10" x14ac:dyDescent="0.35">
      <c r="A904" s="149">
        <v>0.198125</v>
      </c>
      <c r="B904" s="148">
        <v>37</v>
      </c>
      <c r="C904" s="148">
        <v>1134</v>
      </c>
      <c r="D904" s="148" t="s">
        <v>122</v>
      </c>
      <c r="E904" s="148" t="s">
        <v>122</v>
      </c>
      <c r="F904" s="148" t="s">
        <v>122</v>
      </c>
      <c r="G904" s="148">
        <v>46235</v>
      </c>
      <c r="H904" s="148">
        <v>1094</v>
      </c>
      <c r="I904" s="148">
        <v>1167</v>
      </c>
      <c r="J904" s="148">
        <v>1261</v>
      </c>
    </row>
    <row r="905" spans="1:10" x14ac:dyDescent="0.35">
      <c r="A905" s="149">
        <v>0.20020833333333332</v>
      </c>
      <c r="B905" s="148">
        <v>37</v>
      </c>
      <c r="C905" s="148">
        <v>1187</v>
      </c>
      <c r="D905" s="148" t="s">
        <v>122</v>
      </c>
      <c r="E905" s="148" t="s">
        <v>122</v>
      </c>
      <c r="F905" s="148" t="s">
        <v>122</v>
      </c>
      <c r="G905" s="148">
        <v>46553</v>
      </c>
      <c r="H905" s="148">
        <v>1149</v>
      </c>
      <c r="I905" s="148">
        <v>1171</v>
      </c>
      <c r="J905" s="148">
        <v>1233</v>
      </c>
    </row>
    <row r="906" spans="1:10" x14ac:dyDescent="0.35">
      <c r="A906" s="149">
        <v>0.20229166666666668</v>
      </c>
      <c r="B906" s="148">
        <v>37</v>
      </c>
      <c r="C906" s="148">
        <v>1146</v>
      </c>
      <c r="D906" s="148" t="s">
        <v>122</v>
      </c>
      <c r="E906" s="148" t="s">
        <v>122</v>
      </c>
      <c r="F906" s="148" t="s">
        <v>122</v>
      </c>
      <c r="G906" s="148">
        <v>45867</v>
      </c>
      <c r="H906" s="148">
        <v>1119</v>
      </c>
      <c r="I906" s="148">
        <v>1220</v>
      </c>
      <c r="J906" s="148">
        <v>1228</v>
      </c>
    </row>
    <row r="907" spans="1:10" x14ac:dyDescent="0.35">
      <c r="A907" s="149">
        <v>0.204375</v>
      </c>
      <c r="B907" s="148">
        <v>37</v>
      </c>
      <c r="C907" s="148">
        <v>1106</v>
      </c>
      <c r="D907" s="148" t="s">
        <v>122</v>
      </c>
      <c r="E907" s="148" t="s">
        <v>122</v>
      </c>
      <c r="F907" s="148" t="s">
        <v>122</v>
      </c>
      <c r="G907" s="148">
        <v>46212</v>
      </c>
      <c r="H907" s="148">
        <v>1116</v>
      </c>
      <c r="I907" s="148">
        <v>1224</v>
      </c>
      <c r="J907" s="148">
        <v>1239</v>
      </c>
    </row>
    <row r="908" spans="1:10" x14ac:dyDescent="0.35">
      <c r="A908" s="149">
        <v>0.20645833333333333</v>
      </c>
      <c r="B908" s="148">
        <v>37</v>
      </c>
      <c r="C908" s="148">
        <v>1170</v>
      </c>
      <c r="D908" s="148" t="s">
        <v>122</v>
      </c>
      <c r="E908" s="148" t="s">
        <v>122</v>
      </c>
      <c r="F908" s="148" t="s">
        <v>122</v>
      </c>
      <c r="G908" s="148">
        <v>46930</v>
      </c>
      <c r="H908" s="148">
        <v>1107</v>
      </c>
      <c r="I908" s="148">
        <v>1119</v>
      </c>
      <c r="J908" s="148">
        <v>1190</v>
      </c>
    </row>
    <row r="909" spans="1:10" x14ac:dyDescent="0.35">
      <c r="A909" s="149">
        <v>0.20854166666666665</v>
      </c>
      <c r="B909" s="148">
        <v>37</v>
      </c>
      <c r="C909" s="148">
        <v>1225</v>
      </c>
      <c r="D909" s="148" t="s">
        <v>122</v>
      </c>
      <c r="E909" s="148" t="s">
        <v>122</v>
      </c>
      <c r="F909" s="148" t="s">
        <v>122</v>
      </c>
      <c r="G909" s="148">
        <v>46636</v>
      </c>
      <c r="H909" s="148">
        <v>1090</v>
      </c>
      <c r="I909" s="148">
        <v>1175</v>
      </c>
      <c r="J909" s="148">
        <v>1205</v>
      </c>
    </row>
    <row r="910" spans="1:10" x14ac:dyDescent="0.35">
      <c r="A910" s="149">
        <v>0.21062499999999998</v>
      </c>
      <c r="B910" s="148">
        <v>37.1</v>
      </c>
      <c r="C910" s="148">
        <v>1186</v>
      </c>
      <c r="D910" s="148" t="s">
        <v>122</v>
      </c>
      <c r="E910" s="148" t="s">
        <v>122</v>
      </c>
      <c r="F910" s="148" t="s">
        <v>122</v>
      </c>
      <c r="G910" s="148">
        <v>45930</v>
      </c>
      <c r="H910" s="148">
        <v>1133</v>
      </c>
      <c r="I910" s="148">
        <v>1221</v>
      </c>
      <c r="J910" s="148">
        <v>1285</v>
      </c>
    </row>
    <row r="911" spans="1:10" x14ac:dyDescent="0.35">
      <c r="A911" s="149">
        <v>0.21270833333333336</v>
      </c>
      <c r="B911" s="148">
        <v>37</v>
      </c>
      <c r="C911" s="148">
        <v>1172</v>
      </c>
      <c r="D911" s="148" t="s">
        <v>122</v>
      </c>
      <c r="E911" s="148" t="s">
        <v>122</v>
      </c>
      <c r="F911" s="148" t="s">
        <v>122</v>
      </c>
      <c r="G911" s="148">
        <v>47192</v>
      </c>
      <c r="H911" s="148">
        <v>1193</v>
      </c>
      <c r="I911" s="148">
        <v>1247</v>
      </c>
      <c r="J911" s="148">
        <v>1326</v>
      </c>
    </row>
    <row r="912" spans="1:10" x14ac:dyDescent="0.35">
      <c r="A912" s="149">
        <v>0.21479166666666669</v>
      </c>
      <c r="B912" s="148">
        <v>37</v>
      </c>
      <c r="C912" s="148">
        <v>1204</v>
      </c>
      <c r="D912" s="148" t="s">
        <v>122</v>
      </c>
      <c r="E912" s="148" t="s">
        <v>122</v>
      </c>
      <c r="F912" s="148" t="s">
        <v>122</v>
      </c>
      <c r="G912" s="148">
        <v>46499</v>
      </c>
      <c r="H912" s="148">
        <v>1201</v>
      </c>
      <c r="I912" s="148">
        <v>1206</v>
      </c>
      <c r="J912" s="148">
        <v>1257</v>
      </c>
    </row>
    <row r="913" spans="1:10" x14ac:dyDescent="0.35">
      <c r="A913" s="149">
        <v>0.21687500000000001</v>
      </c>
      <c r="B913" s="148">
        <v>37</v>
      </c>
      <c r="C913" s="148">
        <v>1151</v>
      </c>
      <c r="D913" s="148" t="s">
        <v>122</v>
      </c>
      <c r="E913" s="148" t="s">
        <v>122</v>
      </c>
      <c r="F913" s="148" t="s">
        <v>122</v>
      </c>
      <c r="G913" s="148">
        <v>45551</v>
      </c>
      <c r="H913" s="148">
        <v>1113</v>
      </c>
      <c r="I913" s="148">
        <v>1220</v>
      </c>
      <c r="J913" s="148">
        <v>1304</v>
      </c>
    </row>
    <row r="914" spans="1:10" x14ac:dyDescent="0.35">
      <c r="A914" s="149">
        <v>0.21895833333333334</v>
      </c>
      <c r="B914" s="148">
        <v>37</v>
      </c>
      <c r="C914" s="148">
        <v>1191</v>
      </c>
      <c r="D914" s="148" t="s">
        <v>122</v>
      </c>
      <c r="E914" s="148" t="s">
        <v>122</v>
      </c>
      <c r="F914" s="148" t="s">
        <v>122</v>
      </c>
      <c r="G914" s="148">
        <v>47227</v>
      </c>
      <c r="H914" s="148">
        <v>1168</v>
      </c>
      <c r="I914" s="148">
        <v>1281</v>
      </c>
      <c r="J914" s="148">
        <v>1357</v>
      </c>
    </row>
    <row r="915" spans="1:10" x14ac:dyDescent="0.35">
      <c r="A915" s="149">
        <v>0.22104166666666666</v>
      </c>
      <c r="B915" s="148">
        <v>37</v>
      </c>
      <c r="C915" s="148">
        <v>1154</v>
      </c>
      <c r="D915" s="148" t="s">
        <v>122</v>
      </c>
      <c r="E915" s="148" t="s">
        <v>122</v>
      </c>
      <c r="F915" s="148" t="s">
        <v>122</v>
      </c>
      <c r="G915" s="148">
        <v>46549</v>
      </c>
      <c r="H915" s="148">
        <v>1186</v>
      </c>
      <c r="I915" s="148">
        <v>1291</v>
      </c>
      <c r="J915" s="148">
        <v>1300</v>
      </c>
    </row>
    <row r="916" spans="1:10" x14ac:dyDescent="0.35">
      <c r="A916" s="149">
        <v>0.22312500000000002</v>
      </c>
      <c r="B916" s="148">
        <v>37</v>
      </c>
      <c r="C916" s="148">
        <v>1226</v>
      </c>
      <c r="D916" s="148" t="s">
        <v>122</v>
      </c>
      <c r="E916" s="148" t="s">
        <v>122</v>
      </c>
      <c r="F916" s="148" t="s">
        <v>122</v>
      </c>
      <c r="G916" s="148">
        <v>46554</v>
      </c>
      <c r="H916" s="148">
        <v>1245</v>
      </c>
      <c r="I916" s="148">
        <v>1295</v>
      </c>
      <c r="J916" s="148">
        <v>1343</v>
      </c>
    </row>
    <row r="917" spans="1:10" x14ac:dyDescent="0.35">
      <c r="A917" s="149">
        <v>0.22520833333333334</v>
      </c>
      <c r="B917" s="148">
        <v>37</v>
      </c>
      <c r="C917" s="148">
        <v>1211</v>
      </c>
      <c r="D917" s="148" t="s">
        <v>122</v>
      </c>
      <c r="E917" s="148" t="s">
        <v>122</v>
      </c>
      <c r="F917" s="148" t="s">
        <v>122</v>
      </c>
      <c r="G917" s="148">
        <v>47451</v>
      </c>
      <c r="H917" s="148">
        <v>1179</v>
      </c>
      <c r="I917" s="148">
        <v>1303</v>
      </c>
      <c r="J917" s="148">
        <v>1343</v>
      </c>
    </row>
    <row r="918" spans="1:10" x14ac:dyDescent="0.35">
      <c r="A918" s="149">
        <v>0.22729166666666667</v>
      </c>
      <c r="B918" s="148">
        <v>37</v>
      </c>
      <c r="C918" s="148">
        <v>1226</v>
      </c>
      <c r="D918" s="148" t="s">
        <v>122</v>
      </c>
      <c r="E918" s="148" t="s">
        <v>122</v>
      </c>
      <c r="F918" s="148" t="s">
        <v>122</v>
      </c>
      <c r="G918" s="148">
        <v>47656</v>
      </c>
      <c r="H918" s="148">
        <v>1198</v>
      </c>
      <c r="I918" s="148">
        <v>1192</v>
      </c>
      <c r="J918" s="148">
        <v>1328</v>
      </c>
    </row>
    <row r="919" spans="1:10" x14ac:dyDescent="0.35">
      <c r="A919" s="149">
        <v>0.229375</v>
      </c>
      <c r="B919" s="148">
        <v>37</v>
      </c>
      <c r="C919" s="148">
        <v>1154</v>
      </c>
      <c r="D919" s="148" t="s">
        <v>122</v>
      </c>
      <c r="E919" s="148" t="s">
        <v>122</v>
      </c>
      <c r="F919" s="148" t="s">
        <v>122</v>
      </c>
      <c r="G919" s="148">
        <v>47161</v>
      </c>
      <c r="H919" s="148">
        <v>1195</v>
      </c>
      <c r="I919" s="148">
        <v>1238</v>
      </c>
      <c r="J919" s="148">
        <v>1318</v>
      </c>
    </row>
    <row r="920" spans="1:10" x14ac:dyDescent="0.35">
      <c r="A920" s="149">
        <v>0.23145833333333332</v>
      </c>
      <c r="B920" s="148">
        <v>37.1</v>
      </c>
      <c r="C920" s="148">
        <v>1207</v>
      </c>
      <c r="D920" s="148" t="s">
        <v>122</v>
      </c>
      <c r="E920" s="148" t="s">
        <v>122</v>
      </c>
      <c r="F920" s="148" t="s">
        <v>122</v>
      </c>
      <c r="G920" s="148">
        <v>47149</v>
      </c>
      <c r="H920" s="148">
        <v>1179</v>
      </c>
      <c r="I920" s="148">
        <v>1260</v>
      </c>
      <c r="J920" s="148">
        <v>1344</v>
      </c>
    </row>
    <row r="921" spans="1:10" x14ac:dyDescent="0.35">
      <c r="A921" s="149">
        <v>0.23354166666666668</v>
      </c>
      <c r="B921" s="148">
        <v>37</v>
      </c>
      <c r="C921" s="148">
        <v>1203</v>
      </c>
      <c r="D921" s="148" t="s">
        <v>122</v>
      </c>
      <c r="E921" s="148" t="s">
        <v>122</v>
      </c>
      <c r="F921" s="148" t="s">
        <v>122</v>
      </c>
      <c r="G921" s="148">
        <v>47620</v>
      </c>
      <c r="H921" s="148">
        <v>1293</v>
      </c>
      <c r="I921" s="148">
        <v>1266</v>
      </c>
      <c r="J921" s="148">
        <v>1417</v>
      </c>
    </row>
    <row r="922" spans="1:10" x14ac:dyDescent="0.35">
      <c r="A922" s="149">
        <v>0.235625</v>
      </c>
      <c r="B922" s="148">
        <v>37</v>
      </c>
      <c r="C922" s="148">
        <v>1215</v>
      </c>
      <c r="D922" s="148" t="s">
        <v>122</v>
      </c>
      <c r="E922" s="148" t="s">
        <v>122</v>
      </c>
      <c r="F922" s="148" t="s">
        <v>122</v>
      </c>
      <c r="G922" s="148">
        <v>46581</v>
      </c>
      <c r="H922" s="148">
        <v>1261</v>
      </c>
      <c r="I922" s="148">
        <v>1227</v>
      </c>
      <c r="J922" s="148">
        <v>1335</v>
      </c>
    </row>
    <row r="923" spans="1:10" x14ac:dyDescent="0.35">
      <c r="A923" s="149">
        <v>0.23770833333333333</v>
      </c>
      <c r="B923" s="148">
        <v>37</v>
      </c>
      <c r="C923" s="148">
        <v>1239</v>
      </c>
      <c r="D923" s="148" t="s">
        <v>122</v>
      </c>
      <c r="E923" s="148" t="s">
        <v>122</v>
      </c>
      <c r="F923" s="148" t="s">
        <v>122</v>
      </c>
      <c r="G923" s="148">
        <v>46688</v>
      </c>
      <c r="H923" s="148">
        <v>1267</v>
      </c>
      <c r="I923" s="148">
        <v>1281</v>
      </c>
      <c r="J923" s="148">
        <v>1351</v>
      </c>
    </row>
    <row r="924" spans="1:10" x14ac:dyDescent="0.35">
      <c r="A924" s="149">
        <v>0.23979166666666665</v>
      </c>
      <c r="B924" s="148">
        <v>37</v>
      </c>
      <c r="C924" s="148">
        <v>1353</v>
      </c>
      <c r="D924" s="148" t="s">
        <v>122</v>
      </c>
      <c r="E924" s="148" t="s">
        <v>122</v>
      </c>
      <c r="F924" s="148" t="s">
        <v>122</v>
      </c>
      <c r="G924" s="148">
        <v>47090</v>
      </c>
      <c r="H924" s="148">
        <v>1249</v>
      </c>
      <c r="I924" s="148">
        <v>1305</v>
      </c>
      <c r="J924" s="148">
        <v>1358</v>
      </c>
    </row>
    <row r="925" spans="1:10" x14ac:dyDescent="0.35">
      <c r="A925" s="149">
        <v>0.24187499999999998</v>
      </c>
      <c r="B925" s="148">
        <v>37</v>
      </c>
      <c r="C925" s="148">
        <v>1301</v>
      </c>
      <c r="D925" s="148" t="s">
        <v>122</v>
      </c>
      <c r="E925" s="148" t="s">
        <v>122</v>
      </c>
      <c r="F925" s="148" t="s">
        <v>122</v>
      </c>
      <c r="G925" s="148">
        <v>46556</v>
      </c>
      <c r="H925" s="148">
        <v>1293</v>
      </c>
      <c r="I925" s="148">
        <v>1306</v>
      </c>
      <c r="J925" s="148">
        <v>1429</v>
      </c>
    </row>
    <row r="926" spans="1:10" x14ac:dyDescent="0.35">
      <c r="A926" s="149">
        <v>0.24395833333333336</v>
      </c>
      <c r="B926" s="148">
        <v>37</v>
      </c>
      <c r="C926" s="148">
        <v>1224</v>
      </c>
      <c r="D926" s="148" t="s">
        <v>122</v>
      </c>
      <c r="E926" s="148" t="s">
        <v>122</v>
      </c>
      <c r="F926" s="148" t="s">
        <v>122</v>
      </c>
      <c r="G926" s="148">
        <v>46399</v>
      </c>
      <c r="H926" s="148">
        <v>1263</v>
      </c>
      <c r="I926" s="148">
        <v>1359</v>
      </c>
      <c r="J926" s="148">
        <v>1308</v>
      </c>
    </row>
    <row r="927" spans="1:10" x14ac:dyDescent="0.35">
      <c r="A927" s="149">
        <v>0.24604166666666669</v>
      </c>
      <c r="B927" s="148">
        <v>37</v>
      </c>
      <c r="C927" s="148">
        <v>1255</v>
      </c>
      <c r="D927" s="148" t="s">
        <v>122</v>
      </c>
      <c r="E927" s="148" t="s">
        <v>122</v>
      </c>
      <c r="F927" s="148" t="s">
        <v>122</v>
      </c>
      <c r="G927" s="148">
        <v>46817</v>
      </c>
      <c r="H927" s="148">
        <v>1282</v>
      </c>
      <c r="I927" s="148">
        <v>1322</v>
      </c>
      <c r="J927" s="148">
        <v>1344</v>
      </c>
    </row>
    <row r="928" spans="1:10" x14ac:dyDescent="0.35">
      <c r="A928" s="149">
        <v>0.24812500000000001</v>
      </c>
      <c r="B928" s="148">
        <v>37</v>
      </c>
      <c r="C928" s="148">
        <v>1217</v>
      </c>
      <c r="D928" s="148" t="s">
        <v>122</v>
      </c>
      <c r="E928" s="148" t="s">
        <v>122</v>
      </c>
      <c r="F928" s="148" t="s">
        <v>122</v>
      </c>
      <c r="G928" s="148">
        <v>46957</v>
      </c>
      <c r="H928" s="148">
        <v>1267</v>
      </c>
      <c r="I928" s="148">
        <v>1348</v>
      </c>
      <c r="J928" s="148">
        <v>1434</v>
      </c>
    </row>
    <row r="929" spans="1:10" x14ac:dyDescent="0.35">
      <c r="A929" s="149">
        <v>0.25020833333333331</v>
      </c>
      <c r="B929" s="148">
        <v>37</v>
      </c>
      <c r="C929" s="148">
        <v>1218</v>
      </c>
      <c r="D929" s="148" t="s">
        <v>122</v>
      </c>
      <c r="E929" s="148" t="s">
        <v>122</v>
      </c>
      <c r="F929" s="148" t="s">
        <v>122</v>
      </c>
      <c r="G929" s="148">
        <v>46813</v>
      </c>
      <c r="H929" s="148">
        <v>1332</v>
      </c>
      <c r="I929" s="148">
        <v>1279</v>
      </c>
      <c r="J929" s="148">
        <v>1355</v>
      </c>
    </row>
    <row r="930" spans="1:10" x14ac:dyDescent="0.35">
      <c r="A930" s="149">
        <v>0.25229166666666664</v>
      </c>
      <c r="B930" s="148">
        <v>37</v>
      </c>
      <c r="C930" s="148">
        <v>1248</v>
      </c>
      <c r="D930" s="148" t="s">
        <v>122</v>
      </c>
      <c r="E930" s="148" t="s">
        <v>122</v>
      </c>
      <c r="F930" s="148" t="s">
        <v>122</v>
      </c>
      <c r="G930" s="148">
        <v>46150</v>
      </c>
      <c r="H930" s="148">
        <v>1278</v>
      </c>
      <c r="I930" s="148">
        <v>1353</v>
      </c>
      <c r="J930" s="148">
        <v>1419</v>
      </c>
    </row>
    <row r="931" spans="1:10" x14ac:dyDescent="0.35">
      <c r="A931" s="149">
        <v>0.25437500000000002</v>
      </c>
      <c r="B931" s="148">
        <v>37</v>
      </c>
      <c r="C931" s="148">
        <v>1255</v>
      </c>
      <c r="D931" s="148" t="s">
        <v>122</v>
      </c>
      <c r="E931" s="148" t="s">
        <v>122</v>
      </c>
      <c r="F931" s="148" t="s">
        <v>122</v>
      </c>
      <c r="G931" s="148">
        <v>47524</v>
      </c>
      <c r="H931" s="148">
        <v>1312</v>
      </c>
      <c r="I931" s="148">
        <v>1338</v>
      </c>
      <c r="J931" s="148">
        <v>1358</v>
      </c>
    </row>
    <row r="932" spans="1:10" x14ac:dyDescent="0.35">
      <c r="A932" s="149">
        <v>0.25645833333333334</v>
      </c>
      <c r="B932" s="148">
        <v>37</v>
      </c>
      <c r="C932" s="148">
        <v>1279</v>
      </c>
      <c r="D932" s="148" t="s">
        <v>122</v>
      </c>
      <c r="E932" s="148" t="s">
        <v>122</v>
      </c>
      <c r="F932" s="148" t="s">
        <v>122</v>
      </c>
      <c r="G932" s="148">
        <v>46728</v>
      </c>
      <c r="H932" s="148">
        <v>1245</v>
      </c>
      <c r="I932" s="148">
        <v>1320</v>
      </c>
      <c r="J932" s="148">
        <v>1481</v>
      </c>
    </row>
    <row r="933" spans="1:10" x14ac:dyDescent="0.35">
      <c r="A933" s="149">
        <v>0.25854166666666667</v>
      </c>
      <c r="B933" s="148">
        <v>37</v>
      </c>
      <c r="C933" s="148">
        <v>1239</v>
      </c>
      <c r="D933" s="148" t="s">
        <v>122</v>
      </c>
      <c r="E933" s="148" t="s">
        <v>122</v>
      </c>
      <c r="F933" s="148" t="s">
        <v>122</v>
      </c>
      <c r="G933" s="148">
        <v>47095</v>
      </c>
      <c r="H933" s="148">
        <v>1309</v>
      </c>
      <c r="I933" s="148">
        <v>1308</v>
      </c>
      <c r="J933" s="148">
        <v>1433</v>
      </c>
    </row>
    <row r="934" spans="1:10" x14ac:dyDescent="0.35">
      <c r="A934" s="149">
        <v>0.260625</v>
      </c>
      <c r="B934" s="148">
        <v>37.1</v>
      </c>
      <c r="C934" s="148">
        <v>1301</v>
      </c>
      <c r="D934" s="148" t="s">
        <v>122</v>
      </c>
      <c r="E934" s="148" t="s">
        <v>122</v>
      </c>
      <c r="F934" s="148" t="s">
        <v>122</v>
      </c>
      <c r="G934" s="148">
        <v>46707</v>
      </c>
      <c r="H934" s="148">
        <v>1287</v>
      </c>
      <c r="I934" s="148">
        <v>1317</v>
      </c>
      <c r="J934" s="148">
        <v>1504</v>
      </c>
    </row>
    <row r="935" spans="1:10" x14ac:dyDescent="0.35">
      <c r="A935" s="149">
        <v>0.26270833333333332</v>
      </c>
      <c r="B935" s="148">
        <v>37</v>
      </c>
      <c r="C935" s="148">
        <v>1268</v>
      </c>
      <c r="D935" s="148" t="s">
        <v>122</v>
      </c>
      <c r="E935" s="148" t="s">
        <v>122</v>
      </c>
      <c r="F935" s="148" t="s">
        <v>122</v>
      </c>
      <c r="G935" s="148">
        <v>46597</v>
      </c>
      <c r="H935" s="148">
        <v>1341</v>
      </c>
      <c r="I935" s="148">
        <v>1391</v>
      </c>
      <c r="J935" s="148">
        <v>1470</v>
      </c>
    </row>
    <row r="936" spans="1:10" x14ac:dyDescent="0.35">
      <c r="A936" s="149">
        <v>0.2647916666666667</v>
      </c>
      <c r="B936" s="148">
        <v>37</v>
      </c>
      <c r="C936" s="148">
        <v>1321</v>
      </c>
      <c r="D936" s="148" t="s">
        <v>122</v>
      </c>
      <c r="E936" s="148" t="s">
        <v>122</v>
      </c>
      <c r="F936" s="148" t="s">
        <v>122</v>
      </c>
      <c r="G936" s="148">
        <v>47177</v>
      </c>
      <c r="H936" s="148">
        <v>1311</v>
      </c>
      <c r="I936" s="148">
        <v>1356</v>
      </c>
      <c r="J936" s="148">
        <v>1463</v>
      </c>
    </row>
    <row r="937" spans="1:10" x14ac:dyDescent="0.35">
      <c r="A937" s="149">
        <v>0.26687500000000003</v>
      </c>
      <c r="B937" s="148">
        <v>37</v>
      </c>
      <c r="C937" s="148">
        <v>1303</v>
      </c>
      <c r="D937" s="148" t="s">
        <v>122</v>
      </c>
      <c r="E937" s="148" t="s">
        <v>122</v>
      </c>
      <c r="F937" s="148" t="s">
        <v>122</v>
      </c>
      <c r="G937" s="148">
        <v>46721</v>
      </c>
      <c r="H937" s="148">
        <v>1316</v>
      </c>
      <c r="I937" s="148">
        <v>1356</v>
      </c>
      <c r="J937" s="148">
        <v>1453</v>
      </c>
    </row>
    <row r="938" spans="1:10" x14ac:dyDescent="0.35">
      <c r="A938" s="149">
        <v>0.26895833333333335</v>
      </c>
      <c r="B938" s="148">
        <v>37</v>
      </c>
      <c r="C938" s="148">
        <v>1320</v>
      </c>
      <c r="D938" s="148" t="s">
        <v>122</v>
      </c>
      <c r="E938" s="148" t="s">
        <v>122</v>
      </c>
      <c r="F938" s="148" t="s">
        <v>122</v>
      </c>
      <c r="G938" s="148">
        <v>47268</v>
      </c>
      <c r="H938" s="148">
        <v>1310</v>
      </c>
      <c r="I938" s="148">
        <v>1348</v>
      </c>
      <c r="J938" s="148">
        <v>1495</v>
      </c>
    </row>
    <row r="939" spans="1:10" x14ac:dyDescent="0.35">
      <c r="A939" s="149">
        <v>0.27104166666666668</v>
      </c>
      <c r="B939" s="148">
        <v>37</v>
      </c>
      <c r="C939" s="148">
        <v>1357</v>
      </c>
      <c r="D939" s="148" t="s">
        <v>122</v>
      </c>
      <c r="E939" s="148" t="s">
        <v>122</v>
      </c>
      <c r="F939" s="148" t="s">
        <v>122</v>
      </c>
      <c r="G939" s="148">
        <v>46457</v>
      </c>
      <c r="H939" s="148">
        <v>1294</v>
      </c>
      <c r="I939" s="148">
        <v>1407</v>
      </c>
      <c r="J939" s="148">
        <v>1433</v>
      </c>
    </row>
    <row r="940" spans="1:10" x14ac:dyDescent="0.35">
      <c r="A940" s="149">
        <v>0.27312500000000001</v>
      </c>
      <c r="B940" s="148">
        <v>37</v>
      </c>
      <c r="C940" s="148">
        <v>1325</v>
      </c>
      <c r="D940" s="148" t="s">
        <v>122</v>
      </c>
      <c r="E940" s="148" t="s">
        <v>122</v>
      </c>
      <c r="F940" s="148" t="s">
        <v>122</v>
      </c>
      <c r="G940" s="148">
        <v>46160</v>
      </c>
      <c r="H940" s="148">
        <v>1233</v>
      </c>
      <c r="I940" s="148">
        <v>1381</v>
      </c>
      <c r="J940" s="148">
        <v>1522</v>
      </c>
    </row>
    <row r="941" spans="1:10" x14ac:dyDescent="0.35">
      <c r="A941" s="149">
        <v>0.27520833333333333</v>
      </c>
      <c r="B941" s="148">
        <v>37</v>
      </c>
      <c r="C941" s="148">
        <v>1404</v>
      </c>
      <c r="D941" s="148" t="s">
        <v>122</v>
      </c>
      <c r="E941" s="148" t="s">
        <v>122</v>
      </c>
      <c r="F941" s="148" t="s">
        <v>122</v>
      </c>
      <c r="G941" s="148">
        <v>47476</v>
      </c>
      <c r="H941" s="148">
        <v>1370</v>
      </c>
      <c r="I941" s="148">
        <v>1392</v>
      </c>
      <c r="J941" s="148">
        <v>1468</v>
      </c>
    </row>
    <row r="942" spans="1:10" x14ac:dyDescent="0.35">
      <c r="A942" s="149">
        <v>0.27729166666666666</v>
      </c>
      <c r="B942" s="148">
        <v>37</v>
      </c>
      <c r="C942" s="148">
        <v>1322</v>
      </c>
      <c r="D942" s="148" t="s">
        <v>122</v>
      </c>
      <c r="E942" s="148" t="s">
        <v>122</v>
      </c>
      <c r="F942" s="148" t="s">
        <v>122</v>
      </c>
      <c r="G942" s="148">
        <v>47194</v>
      </c>
      <c r="H942" s="148">
        <v>1361</v>
      </c>
      <c r="I942" s="148">
        <v>1467</v>
      </c>
      <c r="J942" s="148">
        <v>1453</v>
      </c>
    </row>
    <row r="943" spans="1:10" x14ac:dyDescent="0.35">
      <c r="A943" s="149">
        <v>0.27937499999999998</v>
      </c>
      <c r="B943" s="148">
        <v>37</v>
      </c>
      <c r="C943" s="148">
        <v>1326</v>
      </c>
      <c r="D943" s="148" t="s">
        <v>122</v>
      </c>
      <c r="E943" s="148" t="s">
        <v>122</v>
      </c>
      <c r="F943" s="148" t="s">
        <v>122</v>
      </c>
      <c r="G943" s="148">
        <v>46474</v>
      </c>
      <c r="H943" s="148">
        <v>1402</v>
      </c>
      <c r="I943" s="148">
        <v>1394</v>
      </c>
      <c r="J943" s="148">
        <v>1506</v>
      </c>
    </row>
    <row r="944" spans="1:10" x14ac:dyDescent="0.35">
      <c r="A944" s="149">
        <v>0.28145833333333331</v>
      </c>
      <c r="B944" s="148">
        <v>37</v>
      </c>
      <c r="C944" s="148">
        <v>1338</v>
      </c>
      <c r="D944" s="148" t="s">
        <v>122</v>
      </c>
      <c r="E944" s="148" t="s">
        <v>122</v>
      </c>
      <c r="F944" s="148" t="s">
        <v>122</v>
      </c>
      <c r="G944" s="148">
        <v>47139</v>
      </c>
      <c r="H944" s="148">
        <v>1381</v>
      </c>
      <c r="I944" s="148">
        <v>1364</v>
      </c>
      <c r="J944" s="148">
        <v>1513</v>
      </c>
    </row>
    <row r="945" spans="1:10" x14ac:dyDescent="0.35">
      <c r="A945" s="149">
        <v>0.28354166666666664</v>
      </c>
      <c r="B945" s="148">
        <v>37</v>
      </c>
      <c r="C945" s="148">
        <v>1359</v>
      </c>
      <c r="D945" s="148" t="s">
        <v>122</v>
      </c>
      <c r="E945" s="148" t="s">
        <v>122</v>
      </c>
      <c r="F945" s="148" t="s">
        <v>122</v>
      </c>
      <c r="G945" s="148">
        <v>47164</v>
      </c>
      <c r="H945" s="148">
        <v>1362</v>
      </c>
      <c r="I945" s="148">
        <v>1416</v>
      </c>
      <c r="J945" s="148">
        <v>1491</v>
      </c>
    </row>
    <row r="946" spans="1:10" x14ac:dyDescent="0.35">
      <c r="A946" s="149">
        <v>0.28562500000000002</v>
      </c>
      <c r="B946" s="148">
        <v>37</v>
      </c>
      <c r="C946" s="148">
        <v>1492</v>
      </c>
      <c r="D946" s="148" t="s">
        <v>122</v>
      </c>
      <c r="E946" s="148" t="s">
        <v>122</v>
      </c>
      <c r="F946" s="148" t="s">
        <v>122</v>
      </c>
      <c r="G946" s="148">
        <v>45850</v>
      </c>
      <c r="H946" s="148">
        <v>1355</v>
      </c>
      <c r="I946" s="148">
        <v>1461</v>
      </c>
      <c r="J946" s="148">
        <v>1435</v>
      </c>
    </row>
    <row r="947" spans="1:10" x14ac:dyDescent="0.35">
      <c r="A947" s="149">
        <v>0.28770833333333334</v>
      </c>
      <c r="B947" s="148">
        <v>37</v>
      </c>
      <c r="C947" s="148">
        <v>1351</v>
      </c>
      <c r="D947" s="148" t="s">
        <v>122</v>
      </c>
      <c r="E947" s="148" t="s">
        <v>122</v>
      </c>
      <c r="F947" s="148" t="s">
        <v>122</v>
      </c>
      <c r="G947" s="148">
        <v>46844</v>
      </c>
      <c r="H947" s="148">
        <v>1315</v>
      </c>
      <c r="I947" s="148">
        <v>1455</v>
      </c>
      <c r="J947" s="148">
        <v>1486</v>
      </c>
    </row>
    <row r="948" spans="1:10" x14ac:dyDescent="0.35">
      <c r="A948" s="149">
        <v>0.28979166666666667</v>
      </c>
      <c r="B948" s="148">
        <v>37</v>
      </c>
      <c r="C948" s="148">
        <v>1358</v>
      </c>
      <c r="D948" s="148" t="s">
        <v>122</v>
      </c>
      <c r="E948" s="148" t="s">
        <v>122</v>
      </c>
      <c r="F948" s="148" t="s">
        <v>122</v>
      </c>
      <c r="G948" s="148">
        <v>46567</v>
      </c>
      <c r="H948" s="148">
        <v>1401</v>
      </c>
      <c r="I948" s="148">
        <v>1425</v>
      </c>
      <c r="J948" s="148">
        <v>1544</v>
      </c>
    </row>
    <row r="949" spans="1:10" x14ac:dyDescent="0.35">
      <c r="A949" s="149">
        <v>0.291875</v>
      </c>
      <c r="B949" s="148">
        <v>37</v>
      </c>
      <c r="C949" s="148">
        <v>1444</v>
      </c>
      <c r="D949" s="148" t="s">
        <v>122</v>
      </c>
      <c r="E949" s="148" t="s">
        <v>122</v>
      </c>
      <c r="F949" s="148" t="s">
        <v>122</v>
      </c>
      <c r="G949" s="148">
        <v>46981</v>
      </c>
      <c r="H949" s="148">
        <v>1332</v>
      </c>
      <c r="I949" s="148">
        <v>1403</v>
      </c>
      <c r="J949" s="148">
        <v>1486</v>
      </c>
    </row>
    <row r="950" spans="1:10" x14ac:dyDescent="0.35">
      <c r="A950" s="149">
        <v>0.29395833333333332</v>
      </c>
      <c r="B950" s="148">
        <v>37</v>
      </c>
      <c r="C950" s="148">
        <v>1455</v>
      </c>
      <c r="D950" s="148" t="s">
        <v>122</v>
      </c>
      <c r="E950" s="148" t="s">
        <v>122</v>
      </c>
      <c r="F950" s="148" t="s">
        <v>122</v>
      </c>
      <c r="G950" s="148">
        <v>46262</v>
      </c>
      <c r="H950" s="148">
        <v>1345</v>
      </c>
      <c r="I950" s="148">
        <v>1416</v>
      </c>
      <c r="J950" s="148">
        <v>1453</v>
      </c>
    </row>
    <row r="951" spans="1:10" x14ac:dyDescent="0.35">
      <c r="A951" s="149">
        <v>0.2960416666666667</v>
      </c>
      <c r="B951" s="148">
        <v>37</v>
      </c>
      <c r="C951" s="148">
        <v>1463</v>
      </c>
      <c r="D951" s="148" t="s">
        <v>122</v>
      </c>
      <c r="E951" s="148" t="s">
        <v>122</v>
      </c>
      <c r="F951" s="148" t="s">
        <v>122</v>
      </c>
      <c r="G951" s="148">
        <v>47554</v>
      </c>
      <c r="H951" s="148">
        <v>1354</v>
      </c>
      <c r="I951" s="148">
        <v>1416</v>
      </c>
      <c r="J951" s="148">
        <v>1472</v>
      </c>
    </row>
    <row r="952" spans="1:10" x14ac:dyDescent="0.35">
      <c r="A952" s="149">
        <v>0.29812500000000003</v>
      </c>
      <c r="B952" s="148">
        <v>37</v>
      </c>
      <c r="C952" s="148">
        <v>1469</v>
      </c>
      <c r="D952" s="148" t="s">
        <v>122</v>
      </c>
      <c r="E952" s="148" t="s">
        <v>122</v>
      </c>
      <c r="F952" s="148" t="s">
        <v>122</v>
      </c>
      <c r="G952" s="148">
        <v>46548</v>
      </c>
      <c r="H952" s="148">
        <v>1433</v>
      </c>
      <c r="I952" s="148">
        <v>1489</v>
      </c>
      <c r="J952" s="148">
        <v>1543</v>
      </c>
    </row>
    <row r="953" spans="1:10" x14ac:dyDescent="0.35">
      <c r="A953" s="149">
        <v>0.30020833333333335</v>
      </c>
      <c r="B953" s="148">
        <v>37</v>
      </c>
      <c r="C953" s="148">
        <v>1462</v>
      </c>
      <c r="D953" s="148" t="s">
        <v>122</v>
      </c>
      <c r="E953" s="148" t="s">
        <v>122</v>
      </c>
      <c r="F953" s="148" t="s">
        <v>122</v>
      </c>
      <c r="G953" s="148">
        <v>46349</v>
      </c>
      <c r="H953" s="148">
        <v>1390</v>
      </c>
      <c r="I953" s="148">
        <v>1429</v>
      </c>
      <c r="J953" s="148">
        <v>1564</v>
      </c>
    </row>
    <row r="954" spans="1:10" x14ac:dyDescent="0.35">
      <c r="A954" s="149">
        <v>0.30229166666666668</v>
      </c>
      <c r="B954" s="148">
        <v>37</v>
      </c>
      <c r="C954" s="148">
        <v>1425</v>
      </c>
      <c r="D954" s="148" t="s">
        <v>122</v>
      </c>
      <c r="E954" s="148" t="s">
        <v>122</v>
      </c>
      <c r="F954" s="148" t="s">
        <v>122</v>
      </c>
      <c r="G954" s="148">
        <v>46784</v>
      </c>
      <c r="H954" s="148">
        <v>1396</v>
      </c>
      <c r="I954" s="148">
        <v>1444</v>
      </c>
      <c r="J954" s="148">
        <v>1519</v>
      </c>
    </row>
    <row r="955" spans="1:10" x14ac:dyDescent="0.35">
      <c r="A955" s="149">
        <v>0.30437500000000001</v>
      </c>
      <c r="B955" s="148">
        <v>37</v>
      </c>
      <c r="C955" s="148">
        <v>1499</v>
      </c>
      <c r="D955" s="148" t="s">
        <v>122</v>
      </c>
      <c r="E955" s="148" t="s">
        <v>122</v>
      </c>
      <c r="F955" s="148" t="s">
        <v>122</v>
      </c>
      <c r="G955" s="148">
        <v>46486</v>
      </c>
      <c r="H955" s="148">
        <v>1384</v>
      </c>
      <c r="I955" s="148">
        <v>1508</v>
      </c>
      <c r="J955" s="148">
        <v>1471</v>
      </c>
    </row>
    <row r="956" spans="1:10" x14ac:dyDescent="0.35">
      <c r="A956" s="149">
        <v>0.30645833333333333</v>
      </c>
      <c r="B956" s="148">
        <v>37</v>
      </c>
      <c r="C956" s="148">
        <v>1455</v>
      </c>
      <c r="D956" s="148" t="s">
        <v>122</v>
      </c>
      <c r="E956" s="148" t="s">
        <v>122</v>
      </c>
      <c r="F956" s="148" t="s">
        <v>122</v>
      </c>
      <c r="G956" s="148">
        <v>47266</v>
      </c>
      <c r="H956" s="148">
        <v>1387</v>
      </c>
      <c r="I956" s="148">
        <v>1514</v>
      </c>
      <c r="J956" s="148">
        <v>1563</v>
      </c>
    </row>
    <row r="957" spans="1:10" x14ac:dyDescent="0.35">
      <c r="A957" s="149">
        <v>0.30854166666666666</v>
      </c>
      <c r="B957" s="148">
        <v>37</v>
      </c>
      <c r="C957" s="148">
        <v>1528</v>
      </c>
      <c r="D957" s="148" t="s">
        <v>122</v>
      </c>
      <c r="E957" s="148" t="s">
        <v>122</v>
      </c>
      <c r="F957" s="148" t="s">
        <v>122</v>
      </c>
      <c r="G957" s="148">
        <v>47448</v>
      </c>
      <c r="H957" s="148">
        <v>1417</v>
      </c>
      <c r="I957" s="148">
        <v>1395</v>
      </c>
      <c r="J957" s="148">
        <v>1482</v>
      </c>
    </row>
    <row r="958" spans="1:10" x14ac:dyDescent="0.35">
      <c r="A958" s="149">
        <v>0.31062499999999998</v>
      </c>
      <c r="B958" s="148">
        <v>37</v>
      </c>
      <c r="C958" s="148">
        <v>1487</v>
      </c>
      <c r="D958" s="148" t="s">
        <v>122</v>
      </c>
      <c r="E958" s="148" t="s">
        <v>122</v>
      </c>
      <c r="F958" s="148" t="s">
        <v>122</v>
      </c>
      <c r="G958" s="148">
        <v>46704</v>
      </c>
      <c r="H958" s="148">
        <v>1418</v>
      </c>
      <c r="I958" s="148">
        <v>1458</v>
      </c>
      <c r="J958" s="148">
        <v>1575</v>
      </c>
    </row>
    <row r="959" spans="1:10" x14ac:dyDescent="0.35">
      <c r="A959" s="149">
        <v>0.31270833333333331</v>
      </c>
      <c r="B959" s="148">
        <v>37</v>
      </c>
      <c r="C959" s="148">
        <v>1490</v>
      </c>
      <c r="D959" s="148" t="s">
        <v>122</v>
      </c>
      <c r="E959" s="148" t="s">
        <v>122</v>
      </c>
      <c r="F959" s="148" t="s">
        <v>122</v>
      </c>
      <c r="G959" s="148">
        <v>47223</v>
      </c>
      <c r="H959" s="148">
        <v>1448</v>
      </c>
      <c r="I959" s="148">
        <v>1560</v>
      </c>
      <c r="J959" s="148">
        <v>1608</v>
      </c>
    </row>
    <row r="960" spans="1:10" x14ac:dyDescent="0.35">
      <c r="A960" s="149">
        <v>0.31479166666666664</v>
      </c>
      <c r="B960" s="148">
        <v>37</v>
      </c>
      <c r="C960" s="148">
        <v>1431</v>
      </c>
      <c r="D960" s="148" t="s">
        <v>122</v>
      </c>
      <c r="E960" s="148" t="s">
        <v>122</v>
      </c>
      <c r="F960" s="148" t="s">
        <v>122</v>
      </c>
      <c r="G960" s="148">
        <v>47536</v>
      </c>
      <c r="H960" s="148">
        <v>1473</v>
      </c>
      <c r="I960" s="148">
        <v>1458</v>
      </c>
      <c r="J960" s="148">
        <v>1534</v>
      </c>
    </row>
    <row r="961" spans="1:10" x14ac:dyDescent="0.35">
      <c r="A961" s="149">
        <v>0.31687500000000002</v>
      </c>
      <c r="B961" s="148">
        <v>37</v>
      </c>
      <c r="C961" s="148">
        <v>1435</v>
      </c>
      <c r="D961" s="148" t="s">
        <v>122</v>
      </c>
      <c r="E961" s="148" t="s">
        <v>122</v>
      </c>
      <c r="F961" s="148" t="s">
        <v>122</v>
      </c>
      <c r="G961" s="148">
        <v>46125</v>
      </c>
      <c r="H961" s="148">
        <v>1409</v>
      </c>
      <c r="I961" s="148">
        <v>1467</v>
      </c>
      <c r="J961" s="148">
        <v>1560</v>
      </c>
    </row>
    <row r="962" spans="1:10" x14ac:dyDescent="0.35">
      <c r="A962" s="149">
        <v>0.31895833333333334</v>
      </c>
      <c r="B962" s="148">
        <v>37</v>
      </c>
      <c r="C962" s="148">
        <v>1464</v>
      </c>
      <c r="D962" s="148" t="s">
        <v>122</v>
      </c>
      <c r="E962" s="148" t="s">
        <v>122</v>
      </c>
      <c r="F962" s="148" t="s">
        <v>122</v>
      </c>
      <c r="G962" s="148">
        <v>47125</v>
      </c>
      <c r="H962" s="148">
        <v>1391</v>
      </c>
      <c r="I962" s="148">
        <v>1462</v>
      </c>
      <c r="J962" s="148">
        <v>1597</v>
      </c>
    </row>
    <row r="963" spans="1:10" x14ac:dyDescent="0.35">
      <c r="A963" s="149">
        <v>0.32104166666666667</v>
      </c>
      <c r="B963" s="148">
        <v>37</v>
      </c>
      <c r="C963" s="148">
        <v>1575</v>
      </c>
      <c r="D963" s="148" t="s">
        <v>122</v>
      </c>
      <c r="E963" s="148" t="s">
        <v>122</v>
      </c>
      <c r="F963" s="148" t="s">
        <v>122</v>
      </c>
      <c r="G963" s="148">
        <v>46527</v>
      </c>
      <c r="H963" s="148">
        <v>1449</v>
      </c>
      <c r="I963" s="148">
        <v>1497</v>
      </c>
      <c r="J963" s="148">
        <v>1544</v>
      </c>
    </row>
    <row r="964" spans="1:10" x14ac:dyDescent="0.35">
      <c r="A964" s="149">
        <v>0.323125</v>
      </c>
      <c r="B964" s="148">
        <v>37</v>
      </c>
      <c r="C964" s="148">
        <v>1561</v>
      </c>
      <c r="D964" s="148" t="s">
        <v>122</v>
      </c>
      <c r="E964" s="148" t="s">
        <v>122</v>
      </c>
      <c r="F964" s="148" t="s">
        <v>122</v>
      </c>
      <c r="G964" s="148">
        <v>46627</v>
      </c>
      <c r="H964" s="148">
        <v>1441</v>
      </c>
      <c r="I964" s="148">
        <v>1514</v>
      </c>
      <c r="J964" s="148">
        <v>1518</v>
      </c>
    </row>
    <row r="965" spans="1:10" x14ac:dyDescent="0.35">
      <c r="A965" s="149">
        <v>0.32520833333333332</v>
      </c>
      <c r="B965" s="148">
        <v>37</v>
      </c>
      <c r="C965" s="148">
        <v>1534</v>
      </c>
      <c r="D965" s="148" t="s">
        <v>122</v>
      </c>
      <c r="E965" s="148" t="s">
        <v>122</v>
      </c>
      <c r="F965" s="148" t="s">
        <v>122</v>
      </c>
      <c r="G965" s="148">
        <v>46635</v>
      </c>
      <c r="H965" s="148">
        <v>1458</v>
      </c>
      <c r="I965" s="148">
        <v>1472</v>
      </c>
      <c r="J965" s="148">
        <v>1522</v>
      </c>
    </row>
    <row r="966" spans="1:10" x14ac:dyDescent="0.35">
      <c r="A966" s="149">
        <v>0.3272916666666667</v>
      </c>
      <c r="B966" s="148">
        <v>37.1</v>
      </c>
      <c r="C966" s="148">
        <v>1504</v>
      </c>
      <c r="D966" s="148" t="s">
        <v>122</v>
      </c>
      <c r="E966" s="148" t="s">
        <v>122</v>
      </c>
      <c r="F966" s="148" t="s">
        <v>122</v>
      </c>
      <c r="G966" s="148">
        <v>46305</v>
      </c>
      <c r="H966" s="148">
        <v>1510</v>
      </c>
      <c r="I966" s="148">
        <v>1529</v>
      </c>
      <c r="J966" s="148">
        <v>1602</v>
      </c>
    </row>
    <row r="967" spans="1:10" x14ac:dyDescent="0.35">
      <c r="A967" s="149">
        <v>0.32937500000000003</v>
      </c>
      <c r="B967" s="148">
        <v>37</v>
      </c>
      <c r="C967" s="148">
        <v>1527</v>
      </c>
      <c r="D967" s="148" t="s">
        <v>122</v>
      </c>
      <c r="E967" s="148" t="s">
        <v>122</v>
      </c>
      <c r="F967" s="148" t="s">
        <v>122</v>
      </c>
      <c r="G967" s="148">
        <v>47268</v>
      </c>
      <c r="H967" s="148">
        <v>1545</v>
      </c>
      <c r="I967" s="148">
        <v>1533</v>
      </c>
      <c r="J967" s="148">
        <v>1597</v>
      </c>
    </row>
    <row r="968" spans="1:10" x14ac:dyDescent="0.35">
      <c r="A968" s="149">
        <v>0.33145833333333335</v>
      </c>
      <c r="B968" s="148">
        <v>37</v>
      </c>
      <c r="C968" s="148">
        <v>1538</v>
      </c>
      <c r="D968" s="148" t="s">
        <v>122</v>
      </c>
      <c r="E968" s="148" t="s">
        <v>122</v>
      </c>
      <c r="F968" s="148" t="s">
        <v>122</v>
      </c>
      <c r="G968" s="148">
        <v>46024</v>
      </c>
      <c r="H968" s="148">
        <v>1459</v>
      </c>
      <c r="I968" s="148">
        <v>1509</v>
      </c>
      <c r="J968" s="148">
        <v>1573</v>
      </c>
    </row>
    <row r="969" spans="1:10" x14ac:dyDescent="0.35">
      <c r="A969" s="149">
        <v>0.33354166666666668</v>
      </c>
      <c r="B969" s="148">
        <v>37</v>
      </c>
      <c r="C969" s="148">
        <v>1518</v>
      </c>
      <c r="D969" s="148" t="s">
        <v>122</v>
      </c>
      <c r="E969" s="148" t="s">
        <v>122</v>
      </c>
      <c r="F969" s="148" t="s">
        <v>122</v>
      </c>
      <c r="G969" s="148">
        <v>47018</v>
      </c>
      <c r="H969" s="148">
        <v>1411</v>
      </c>
      <c r="I969" s="148">
        <v>1549</v>
      </c>
      <c r="J969" s="148">
        <v>1519</v>
      </c>
    </row>
    <row r="970" spans="1:10" x14ac:dyDescent="0.35">
      <c r="A970" s="149">
        <v>0.33562500000000001</v>
      </c>
      <c r="B970" s="148">
        <v>37</v>
      </c>
      <c r="C970" s="148">
        <v>1503</v>
      </c>
      <c r="D970" s="148" t="s">
        <v>122</v>
      </c>
      <c r="E970" s="148" t="s">
        <v>122</v>
      </c>
      <c r="F970" s="148" t="s">
        <v>122</v>
      </c>
      <c r="G970" s="148">
        <v>46715</v>
      </c>
      <c r="H970" s="148">
        <v>1514</v>
      </c>
      <c r="I970" s="148">
        <v>1537</v>
      </c>
      <c r="J970" s="148">
        <v>1560</v>
      </c>
    </row>
    <row r="971" spans="1:10" x14ac:dyDescent="0.35">
      <c r="A971" s="149">
        <v>0.33770833333333333</v>
      </c>
      <c r="B971" s="148">
        <v>37</v>
      </c>
      <c r="C971" s="148">
        <v>1527</v>
      </c>
      <c r="D971" s="148" t="s">
        <v>122</v>
      </c>
      <c r="E971" s="148" t="s">
        <v>122</v>
      </c>
      <c r="F971" s="148" t="s">
        <v>122</v>
      </c>
      <c r="G971" s="148">
        <v>47101</v>
      </c>
      <c r="H971" s="148">
        <v>1498</v>
      </c>
      <c r="I971" s="148">
        <v>1555</v>
      </c>
      <c r="J971" s="148">
        <v>1670</v>
      </c>
    </row>
    <row r="972" spans="1:10" x14ac:dyDescent="0.35">
      <c r="A972" s="149">
        <v>0.33979166666666666</v>
      </c>
      <c r="B972" s="148">
        <v>37</v>
      </c>
      <c r="C972" s="148">
        <v>1553</v>
      </c>
      <c r="D972" s="148" t="s">
        <v>122</v>
      </c>
      <c r="E972" s="148" t="s">
        <v>122</v>
      </c>
      <c r="F972" s="148" t="s">
        <v>122</v>
      </c>
      <c r="G972" s="148">
        <v>46531</v>
      </c>
      <c r="H972" s="148">
        <v>1439</v>
      </c>
      <c r="I972" s="148">
        <v>1489</v>
      </c>
      <c r="J972" s="148">
        <v>1666</v>
      </c>
    </row>
    <row r="973" spans="1:10" x14ac:dyDescent="0.35">
      <c r="A973" s="149">
        <v>0.34187499999999998</v>
      </c>
      <c r="B973" s="148">
        <v>37</v>
      </c>
      <c r="C973" s="148">
        <v>1580</v>
      </c>
      <c r="D973" s="148" t="s">
        <v>122</v>
      </c>
      <c r="E973" s="148" t="s">
        <v>122</v>
      </c>
      <c r="F973" s="148" t="s">
        <v>122</v>
      </c>
      <c r="G973" s="148">
        <v>47056</v>
      </c>
      <c r="H973" s="148">
        <v>1529</v>
      </c>
      <c r="I973" s="148">
        <v>1600</v>
      </c>
      <c r="J973" s="148">
        <v>1580</v>
      </c>
    </row>
    <row r="974" spans="1:10" x14ac:dyDescent="0.35">
      <c r="A974" s="149">
        <v>0.34395833333333337</v>
      </c>
      <c r="B974" s="148">
        <v>36.9</v>
      </c>
      <c r="C974" s="148">
        <v>1608</v>
      </c>
      <c r="D974" s="148" t="s">
        <v>122</v>
      </c>
      <c r="E974" s="148" t="s">
        <v>122</v>
      </c>
      <c r="F974" s="148" t="s">
        <v>122</v>
      </c>
      <c r="G974" s="148">
        <v>46974</v>
      </c>
      <c r="H974" s="148">
        <v>1481</v>
      </c>
      <c r="I974" s="148">
        <v>1546</v>
      </c>
      <c r="J974" s="148">
        <v>1615</v>
      </c>
    </row>
    <row r="975" spans="1:10" x14ac:dyDescent="0.35">
      <c r="A975" s="149">
        <v>0.34604166666666664</v>
      </c>
      <c r="B975" s="148">
        <v>37</v>
      </c>
      <c r="C975" s="148">
        <v>1657</v>
      </c>
      <c r="D975" s="148" t="s">
        <v>122</v>
      </c>
      <c r="E975" s="148" t="s">
        <v>122</v>
      </c>
      <c r="F975" s="148" t="s">
        <v>122</v>
      </c>
      <c r="G975" s="148">
        <v>47224</v>
      </c>
      <c r="H975" s="148">
        <v>1550</v>
      </c>
      <c r="I975" s="148">
        <v>1499</v>
      </c>
      <c r="J975" s="148">
        <v>1637</v>
      </c>
    </row>
    <row r="976" spans="1:10" x14ac:dyDescent="0.35">
      <c r="A976" s="149">
        <v>0.34812500000000002</v>
      </c>
      <c r="B976" s="148">
        <v>37</v>
      </c>
      <c r="C976" s="148">
        <v>1568</v>
      </c>
      <c r="D976" s="148" t="s">
        <v>122</v>
      </c>
      <c r="E976" s="148" t="s">
        <v>122</v>
      </c>
      <c r="F976" s="148" t="s">
        <v>122</v>
      </c>
      <c r="G976" s="148">
        <v>46537</v>
      </c>
      <c r="H976" s="148">
        <v>1483</v>
      </c>
      <c r="I976" s="148">
        <v>1512</v>
      </c>
      <c r="J976" s="148">
        <v>1608</v>
      </c>
    </row>
    <row r="977" spans="1:10" x14ac:dyDescent="0.35">
      <c r="A977" s="149">
        <v>0.35020833333333329</v>
      </c>
      <c r="B977" s="148">
        <v>37</v>
      </c>
      <c r="C977" s="148">
        <v>1616</v>
      </c>
      <c r="D977" s="148" t="s">
        <v>122</v>
      </c>
      <c r="E977" s="148" t="s">
        <v>122</v>
      </c>
      <c r="F977" s="148" t="s">
        <v>122</v>
      </c>
      <c r="G977" s="148">
        <v>47812</v>
      </c>
      <c r="H977" s="148">
        <v>1468</v>
      </c>
      <c r="I977" s="148">
        <v>1524</v>
      </c>
      <c r="J977" s="148">
        <v>1684</v>
      </c>
    </row>
    <row r="978" spans="1:10" x14ac:dyDescent="0.35">
      <c r="A978" s="149">
        <v>0.35229166666666667</v>
      </c>
      <c r="B978" s="148">
        <v>37</v>
      </c>
      <c r="C978" s="148">
        <v>1655</v>
      </c>
      <c r="D978" s="148" t="s">
        <v>122</v>
      </c>
      <c r="E978" s="148" t="s">
        <v>122</v>
      </c>
      <c r="F978" s="148" t="s">
        <v>122</v>
      </c>
      <c r="G978" s="148">
        <v>45994</v>
      </c>
      <c r="H978" s="148">
        <v>1459</v>
      </c>
      <c r="I978" s="148">
        <v>1583</v>
      </c>
      <c r="J978" s="148">
        <v>1625</v>
      </c>
    </row>
    <row r="979" spans="1:10" x14ac:dyDescent="0.35">
      <c r="A979" s="149">
        <v>0.35437500000000005</v>
      </c>
      <c r="B979" s="148">
        <v>37</v>
      </c>
      <c r="C979" s="148">
        <v>1792</v>
      </c>
      <c r="D979" s="148" t="s">
        <v>122</v>
      </c>
      <c r="E979" s="148" t="s">
        <v>122</v>
      </c>
      <c r="F979" s="148" t="s">
        <v>122</v>
      </c>
      <c r="G979" s="148">
        <v>46856</v>
      </c>
      <c r="H979" s="148">
        <v>1473</v>
      </c>
      <c r="I979" s="148">
        <v>1620</v>
      </c>
      <c r="J979" s="148">
        <v>1650</v>
      </c>
    </row>
    <row r="980" spans="1:10" x14ac:dyDescent="0.35">
      <c r="A980" s="149">
        <v>0.35645833333333332</v>
      </c>
      <c r="B980" s="148">
        <v>37</v>
      </c>
      <c r="C980" s="148">
        <v>1562</v>
      </c>
      <c r="D980" s="148" t="s">
        <v>122</v>
      </c>
      <c r="E980" s="148" t="s">
        <v>122</v>
      </c>
      <c r="F980" s="148" t="s">
        <v>122</v>
      </c>
      <c r="G980" s="148">
        <v>47112</v>
      </c>
      <c r="H980" s="148">
        <v>1539</v>
      </c>
      <c r="I980" s="148">
        <v>1541</v>
      </c>
      <c r="J980" s="148">
        <v>1629</v>
      </c>
    </row>
    <row r="981" spans="1:10" x14ac:dyDescent="0.35">
      <c r="A981" s="149">
        <v>0.3585416666666667</v>
      </c>
      <c r="B981" s="148">
        <v>37</v>
      </c>
      <c r="C981" s="148">
        <v>1691</v>
      </c>
      <c r="D981" s="148" t="s">
        <v>122</v>
      </c>
      <c r="E981" s="148" t="s">
        <v>122</v>
      </c>
      <c r="F981" s="148" t="s">
        <v>122</v>
      </c>
      <c r="G981" s="148">
        <v>47147</v>
      </c>
      <c r="H981" s="148">
        <v>1455</v>
      </c>
      <c r="I981" s="148">
        <v>1621</v>
      </c>
      <c r="J981" s="148">
        <v>1665</v>
      </c>
    </row>
    <row r="982" spans="1:10" x14ac:dyDescent="0.35">
      <c r="A982" s="149">
        <v>0.36062499999999997</v>
      </c>
      <c r="B982" s="148">
        <v>37.1</v>
      </c>
      <c r="C982" s="148">
        <v>1636</v>
      </c>
      <c r="D982" s="148" t="s">
        <v>122</v>
      </c>
      <c r="E982" s="148" t="s">
        <v>122</v>
      </c>
      <c r="F982" s="148" t="s">
        <v>122</v>
      </c>
      <c r="G982" s="148">
        <v>47030</v>
      </c>
      <c r="H982" s="148">
        <v>1500</v>
      </c>
      <c r="I982" s="148">
        <v>1641</v>
      </c>
      <c r="J982" s="148">
        <v>1716</v>
      </c>
    </row>
    <row r="983" spans="1:10" x14ac:dyDescent="0.35">
      <c r="A983" s="149">
        <v>0.36270833333333335</v>
      </c>
      <c r="B983" s="148">
        <v>37</v>
      </c>
      <c r="C983" s="148">
        <v>1624</v>
      </c>
      <c r="D983" s="148" t="s">
        <v>122</v>
      </c>
      <c r="E983" s="148" t="s">
        <v>122</v>
      </c>
      <c r="F983" s="148" t="s">
        <v>122</v>
      </c>
      <c r="G983" s="148">
        <v>47223</v>
      </c>
      <c r="H983" s="148">
        <v>1490</v>
      </c>
      <c r="I983" s="148">
        <v>1597</v>
      </c>
      <c r="J983" s="148">
        <v>1676</v>
      </c>
    </row>
    <row r="984" spans="1:10" x14ac:dyDescent="0.35">
      <c r="A984" s="149">
        <v>0.36479166666666668</v>
      </c>
      <c r="B984" s="148">
        <v>37</v>
      </c>
      <c r="C984" s="148">
        <v>1647</v>
      </c>
      <c r="D984" s="148" t="s">
        <v>122</v>
      </c>
      <c r="E984" s="148" t="s">
        <v>122</v>
      </c>
      <c r="F984" s="148" t="s">
        <v>122</v>
      </c>
      <c r="G984" s="148">
        <v>47912</v>
      </c>
      <c r="H984" s="148">
        <v>1502</v>
      </c>
      <c r="I984" s="148">
        <v>1592</v>
      </c>
      <c r="J984" s="148">
        <v>1739</v>
      </c>
    </row>
    <row r="985" spans="1:10" x14ac:dyDescent="0.35">
      <c r="A985" s="149">
        <v>0.36687500000000001</v>
      </c>
      <c r="B985" s="148">
        <v>37</v>
      </c>
      <c r="C985" s="148">
        <v>1693</v>
      </c>
      <c r="D985" s="148" t="s">
        <v>122</v>
      </c>
      <c r="E985" s="148" t="s">
        <v>122</v>
      </c>
      <c r="F985" s="148" t="s">
        <v>122</v>
      </c>
      <c r="G985" s="148">
        <v>46414</v>
      </c>
      <c r="H985" s="148">
        <v>1503</v>
      </c>
      <c r="I985" s="148">
        <v>1614</v>
      </c>
      <c r="J985" s="148">
        <v>1660</v>
      </c>
    </row>
    <row r="986" spans="1:10" x14ac:dyDescent="0.35">
      <c r="A986" s="149">
        <v>0.36895833333333333</v>
      </c>
      <c r="B986" s="148">
        <v>37</v>
      </c>
      <c r="C986" s="148">
        <v>1750</v>
      </c>
      <c r="D986" s="148" t="s">
        <v>122</v>
      </c>
      <c r="E986" s="148" t="s">
        <v>122</v>
      </c>
      <c r="F986" s="148" t="s">
        <v>122</v>
      </c>
      <c r="G986" s="148">
        <v>47399</v>
      </c>
      <c r="H986" s="148">
        <v>1544</v>
      </c>
      <c r="I986" s="148">
        <v>1594</v>
      </c>
      <c r="J986" s="148">
        <v>1692</v>
      </c>
    </row>
    <row r="987" spans="1:10" x14ac:dyDescent="0.35">
      <c r="A987" s="149">
        <v>0.37104166666666666</v>
      </c>
      <c r="B987" s="148">
        <v>37</v>
      </c>
      <c r="C987" s="148">
        <v>1662</v>
      </c>
      <c r="D987" s="148" t="s">
        <v>122</v>
      </c>
      <c r="E987" s="148" t="s">
        <v>122</v>
      </c>
      <c r="F987" s="148" t="s">
        <v>122</v>
      </c>
      <c r="G987" s="148">
        <v>47401</v>
      </c>
      <c r="H987" s="148">
        <v>1542</v>
      </c>
      <c r="I987" s="148">
        <v>1624</v>
      </c>
      <c r="J987" s="148">
        <v>1709</v>
      </c>
    </row>
    <row r="988" spans="1:10" x14ac:dyDescent="0.35">
      <c r="A988" s="149">
        <v>0.37312499999999998</v>
      </c>
      <c r="B988" s="148">
        <v>37</v>
      </c>
      <c r="C988" s="148">
        <v>1648</v>
      </c>
      <c r="D988" s="148" t="s">
        <v>122</v>
      </c>
      <c r="E988" s="148" t="s">
        <v>122</v>
      </c>
      <c r="F988" s="148" t="s">
        <v>122</v>
      </c>
      <c r="G988" s="148">
        <v>46929</v>
      </c>
      <c r="H988" s="148">
        <v>1532</v>
      </c>
      <c r="I988" s="148">
        <v>1615</v>
      </c>
      <c r="J988" s="148">
        <v>1696</v>
      </c>
    </row>
    <row r="989" spans="1:10" x14ac:dyDescent="0.35">
      <c r="A989" s="149">
        <v>0.37520833333333337</v>
      </c>
      <c r="B989" s="148">
        <v>37</v>
      </c>
      <c r="C989" s="148">
        <v>1718</v>
      </c>
      <c r="D989" s="148" t="s">
        <v>122</v>
      </c>
      <c r="E989" s="148" t="s">
        <v>122</v>
      </c>
      <c r="F989" s="148" t="s">
        <v>122</v>
      </c>
      <c r="G989" s="148">
        <v>46762</v>
      </c>
      <c r="H989" s="148">
        <v>1503</v>
      </c>
      <c r="I989" s="148">
        <v>1655</v>
      </c>
      <c r="J989" s="148">
        <v>1776</v>
      </c>
    </row>
    <row r="990" spans="1:10" x14ac:dyDescent="0.35">
      <c r="A990" s="149">
        <v>0.37729166666666664</v>
      </c>
      <c r="B990" s="148">
        <v>37</v>
      </c>
      <c r="C990" s="148">
        <v>1711</v>
      </c>
      <c r="D990" s="148" t="s">
        <v>122</v>
      </c>
      <c r="E990" s="148" t="s">
        <v>122</v>
      </c>
      <c r="F990" s="148" t="s">
        <v>122</v>
      </c>
      <c r="G990" s="148">
        <v>47050</v>
      </c>
      <c r="H990" s="148">
        <v>1599</v>
      </c>
      <c r="I990" s="148">
        <v>1565</v>
      </c>
      <c r="J990" s="148">
        <v>1633</v>
      </c>
    </row>
    <row r="991" spans="1:10" x14ac:dyDescent="0.35">
      <c r="A991" s="149">
        <v>0.37937500000000002</v>
      </c>
      <c r="B991" s="148">
        <v>37</v>
      </c>
      <c r="C991" s="148">
        <v>1694</v>
      </c>
      <c r="D991" s="148" t="s">
        <v>122</v>
      </c>
      <c r="E991" s="148" t="s">
        <v>122</v>
      </c>
      <c r="F991" s="148" t="s">
        <v>122</v>
      </c>
      <c r="G991" s="148">
        <v>46965</v>
      </c>
      <c r="H991" s="148">
        <v>1552</v>
      </c>
      <c r="I991" s="148">
        <v>1639</v>
      </c>
      <c r="J991" s="148">
        <v>1691</v>
      </c>
    </row>
    <row r="992" spans="1:10" x14ac:dyDescent="0.35">
      <c r="A992" s="149">
        <v>0.38145833333333329</v>
      </c>
      <c r="B992" s="148">
        <v>37</v>
      </c>
      <c r="C992" s="148">
        <v>1702</v>
      </c>
      <c r="D992" s="148" t="s">
        <v>122</v>
      </c>
      <c r="E992" s="148" t="s">
        <v>122</v>
      </c>
      <c r="F992" s="148" t="s">
        <v>122</v>
      </c>
      <c r="G992" s="148">
        <v>47091</v>
      </c>
      <c r="H992" s="148">
        <v>1594</v>
      </c>
      <c r="I992" s="148">
        <v>1648</v>
      </c>
      <c r="J992" s="148">
        <v>1702</v>
      </c>
    </row>
    <row r="993" spans="1:10" x14ac:dyDescent="0.35">
      <c r="A993" s="149">
        <v>0.38354166666666667</v>
      </c>
      <c r="B993" s="148">
        <v>37</v>
      </c>
      <c r="C993" s="148">
        <v>1682</v>
      </c>
      <c r="D993" s="148" t="s">
        <v>122</v>
      </c>
      <c r="E993" s="148" t="s">
        <v>122</v>
      </c>
      <c r="F993" s="148" t="s">
        <v>122</v>
      </c>
      <c r="G993" s="148">
        <v>47705</v>
      </c>
      <c r="H993" s="148">
        <v>1494</v>
      </c>
      <c r="I993" s="148">
        <v>1659</v>
      </c>
      <c r="J993" s="148">
        <v>1741</v>
      </c>
    </row>
    <row r="994" spans="1:10" x14ac:dyDescent="0.35">
      <c r="A994" s="149">
        <v>0.38562500000000005</v>
      </c>
      <c r="B994" s="148">
        <v>37</v>
      </c>
      <c r="C994" s="148">
        <v>1754</v>
      </c>
      <c r="D994" s="148" t="s">
        <v>122</v>
      </c>
      <c r="E994" s="148" t="s">
        <v>122</v>
      </c>
      <c r="F994" s="148" t="s">
        <v>122</v>
      </c>
      <c r="G994" s="148">
        <v>46967</v>
      </c>
      <c r="H994" s="148">
        <v>1551</v>
      </c>
      <c r="I994" s="148">
        <v>1580</v>
      </c>
      <c r="J994" s="148">
        <v>1664</v>
      </c>
    </row>
    <row r="995" spans="1:10" x14ac:dyDescent="0.35">
      <c r="A995" s="149">
        <v>0.38770833333333332</v>
      </c>
      <c r="B995" s="148">
        <v>37</v>
      </c>
      <c r="C995" s="148">
        <v>1664</v>
      </c>
      <c r="D995" s="148" t="s">
        <v>122</v>
      </c>
      <c r="E995" s="148" t="s">
        <v>122</v>
      </c>
      <c r="F995" s="148" t="s">
        <v>122</v>
      </c>
      <c r="G995" s="148">
        <v>46978</v>
      </c>
      <c r="H995" s="148">
        <v>1555</v>
      </c>
      <c r="I995" s="148">
        <v>1687</v>
      </c>
      <c r="J995" s="148">
        <v>1714</v>
      </c>
    </row>
    <row r="996" spans="1:10" x14ac:dyDescent="0.35">
      <c r="A996" s="149">
        <v>0.3897916666666667</v>
      </c>
      <c r="B996" s="148">
        <v>37</v>
      </c>
      <c r="C996" s="148">
        <v>1700</v>
      </c>
      <c r="D996" s="148" t="s">
        <v>122</v>
      </c>
      <c r="E996" s="148" t="s">
        <v>122</v>
      </c>
      <c r="F996" s="148" t="s">
        <v>122</v>
      </c>
      <c r="G996" s="148">
        <v>45950</v>
      </c>
      <c r="H996" s="148">
        <v>1538</v>
      </c>
      <c r="I996" s="148">
        <v>1658</v>
      </c>
      <c r="J996" s="148">
        <v>1738</v>
      </c>
    </row>
    <row r="997" spans="1:10" x14ac:dyDescent="0.35">
      <c r="A997" s="149">
        <v>0.39187499999999997</v>
      </c>
      <c r="B997" s="148">
        <v>37</v>
      </c>
      <c r="C997" s="148">
        <v>1753</v>
      </c>
      <c r="D997" s="148" t="s">
        <v>122</v>
      </c>
      <c r="E997" s="148" t="s">
        <v>122</v>
      </c>
      <c r="F997" s="148" t="s">
        <v>122</v>
      </c>
      <c r="G997" s="148">
        <v>46911</v>
      </c>
      <c r="H997" s="148">
        <v>1495</v>
      </c>
      <c r="I997" s="148">
        <v>1560</v>
      </c>
      <c r="J997" s="148">
        <v>1731</v>
      </c>
    </row>
    <row r="998" spans="1:10" x14ac:dyDescent="0.35">
      <c r="A998" s="149">
        <v>0.39395833333333335</v>
      </c>
      <c r="B998" s="148">
        <v>37</v>
      </c>
      <c r="C998" s="148">
        <v>1693</v>
      </c>
      <c r="D998" s="148" t="s">
        <v>122</v>
      </c>
      <c r="E998" s="148" t="s">
        <v>122</v>
      </c>
      <c r="F998" s="148" t="s">
        <v>122</v>
      </c>
      <c r="G998" s="148">
        <v>47361</v>
      </c>
      <c r="H998" s="148">
        <v>1589</v>
      </c>
      <c r="I998" s="148">
        <v>1573</v>
      </c>
      <c r="J998" s="148">
        <v>1805</v>
      </c>
    </row>
    <row r="999" spans="1:10" x14ac:dyDescent="0.35">
      <c r="A999" s="149">
        <v>0.39604166666666668</v>
      </c>
      <c r="B999" s="148">
        <v>37</v>
      </c>
      <c r="C999" s="148">
        <v>1759</v>
      </c>
      <c r="D999" s="148" t="s">
        <v>122</v>
      </c>
      <c r="E999" s="148" t="s">
        <v>122</v>
      </c>
      <c r="F999" s="148" t="s">
        <v>122</v>
      </c>
      <c r="G999" s="148">
        <v>47462</v>
      </c>
      <c r="H999" s="148">
        <v>1581</v>
      </c>
      <c r="I999" s="148">
        <v>1544</v>
      </c>
      <c r="J999" s="148">
        <v>1725</v>
      </c>
    </row>
    <row r="1000" spans="1:10" x14ac:dyDescent="0.35">
      <c r="A1000" s="149">
        <v>0.39812500000000001</v>
      </c>
      <c r="B1000" s="148">
        <v>37</v>
      </c>
      <c r="C1000" s="148">
        <v>1686</v>
      </c>
      <c r="D1000" s="148" t="s">
        <v>122</v>
      </c>
      <c r="E1000" s="148" t="s">
        <v>122</v>
      </c>
      <c r="F1000" s="148" t="s">
        <v>122</v>
      </c>
      <c r="G1000" s="148">
        <v>46716</v>
      </c>
      <c r="H1000" s="148">
        <v>1592</v>
      </c>
      <c r="I1000" s="148">
        <v>1654</v>
      </c>
      <c r="J1000" s="148">
        <v>1758</v>
      </c>
    </row>
    <row r="1001" spans="1:10" x14ac:dyDescent="0.35">
      <c r="A1001" s="149">
        <v>0.40020833333333333</v>
      </c>
      <c r="B1001" s="148">
        <v>37</v>
      </c>
      <c r="C1001" s="148">
        <v>1712</v>
      </c>
      <c r="D1001" s="148" t="s">
        <v>122</v>
      </c>
      <c r="E1001" s="148" t="s">
        <v>122</v>
      </c>
      <c r="F1001" s="148" t="s">
        <v>122</v>
      </c>
      <c r="G1001" s="148">
        <v>46785</v>
      </c>
      <c r="H1001" s="148">
        <v>1642</v>
      </c>
      <c r="I1001" s="148">
        <v>1687</v>
      </c>
      <c r="J1001" s="148">
        <v>1761</v>
      </c>
    </row>
    <row r="1002" spans="1:10" x14ac:dyDescent="0.35">
      <c r="A1002" s="149">
        <v>0.40229166666666666</v>
      </c>
      <c r="B1002" s="148">
        <v>37</v>
      </c>
      <c r="C1002" s="148">
        <v>1831</v>
      </c>
      <c r="D1002" s="148" t="s">
        <v>122</v>
      </c>
      <c r="E1002" s="148" t="s">
        <v>122</v>
      </c>
      <c r="F1002" s="148" t="s">
        <v>122</v>
      </c>
      <c r="G1002" s="148">
        <v>47291</v>
      </c>
      <c r="H1002" s="148">
        <v>1599</v>
      </c>
      <c r="I1002" s="148">
        <v>1662</v>
      </c>
      <c r="J1002" s="148">
        <v>1710</v>
      </c>
    </row>
    <row r="1003" spans="1:10" x14ac:dyDescent="0.35">
      <c r="A1003" s="149">
        <v>0.40437499999999998</v>
      </c>
      <c r="B1003" s="148">
        <v>37</v>
      </c>
      <c r="C1003" s="148">
        <v>1717</v>
      </c>
      <c r="D1003" s="148" t="s">
        <v>122</v>
      </c>
      <c r="E1003" s="148" t="s">
        <v>122</v>
      </c>
      <c r="F1003" s="148" t="s">
        <v>122</v>
      </c>
      <c r="G1003" s="148">
        <v>46830</v>
      </c>
      <c r="H1003" s="148">
        <v>1580</v>
      </c>
      <c r="I1003" s="148">
        <v>1649</v>
      </c>
      <c r="J1003" s="148">
        <v>1754</v>
      </c>
    </row>
    <row r="1004" spans="1:10" x14ac:dyDescent="0.35">
      <c r="A1004" s="149">
        <v>0.40645833333333337</v>
      </c>
      <c r="B1004" s="148">
        <v>37</v>
      </c>
      <c r="C1004" s="148">
        <v>1827</v>
      </c>
      <c r="D1004" s="148" t="s">
        <v>122</v>
      </c>
      <c r="E1004" s="148" t="s">
        <v>122</v>
      </c>
      <c r="F1004" s="148" t="s">
        <v>122</v>
      </c>
      <c r="G1004" s="148">
        <v>47606</v>
      </c>
      <c r="H1004" s="148">
        <v>1581</v>
      </c>
      <c r="I1004" s="148">
        <v>1596</v>
      </c>
      <c r="J1004" s="148">
        <v>1720</v>
      </c>
    </row>
    <row r="1005" spans="1:10" x14ac:dyDescent="0.35">
      <c r="A1005" s="149">
        <v>0.40854166666666664</v>
      </c>
      <c r="B1005" s="148">
        <v>37</v>
      </c>
      <c r="C1005" s="148">
        <v>1757</v>
      </c>
      <c r="D1005" s="148" t="s">
        <v>122</v>
      </c>
      <c r="E1005" s="148" t="s">
        <v>122</v>
      </c>
      <c r="F1005" s="148" t="s">
        <v>122</v>
      </c>
      <c r="G1005" s="148">
        <v>47082</v>
      </c>
      <c r="H1005" s="148">
        <v>1568</v>
      </c>
      <c r="I1005" s="148">
        <v>1685</v>
      </c>
      <c r="J1005" s="148">
        <v>1734</v>
      </c>
    </row>
    <row r="1006" spans="1:10" x14ac:dyDescent="0.35">
      <c r="A1006" s="149">
        <v>0.41062500000000002</v>
      </c>
      <c r="B1006" s="148">
        <v>37</v>
      </c>
      <c r="C1006" s="148">
        <v>1850</v>
      </c>
      <c r="D1006" s="148" t="s">
        <v>122</v>
      </c>
      <c r="E1006" s="148" t="s">
        <v>122</v>
      </c>
      <c r="F1006" s="148" t="s">
        <v>122</v>
      </c>
      <c r="G1006" s="148">
        <v>47629</v>
      </c>
      <c r="H1006" s="148">
        <v>1564</v>
      </c>
      <c r="I1006" s="148">
        <v>1667</v>
      </c>
      <c r="J1006" s="148">
        <v>1741</v>
      </c>
    </row>
    <row r="1007" spans="1:10" x14ac:dyDescent="0.35">
      <c r="A1007" s="149">
        <v>0.41270833333333329</v>
      </c>
      <c r="B1007" s="148">
        <v>37</v>
      </c>
      <c r="C1007" s="148">
        <v>1771</v>
      </c>
      <c r="D1007" s="148" t="s">
        <v>122</v>
      </c>
      <c r="E1007" s="148" t="s">
        <v>122</v>
      </c>
      <c r="F1007" s="148" t="s">
        <v>122</v>
      </c>
      <c r="G1007" s="148">
        <v>47511</v>
      </c>
      <c r="H1007" s="148">
        <v>1528</v>
      </c>
      <c r="I1007" s="148">
        <v>1638</v>
      </c>
      <c r="J1007" s="148">
        <v>1717</v>
      </c>
    </row>
    <row r="1008" spans="1:10" x14ac:dyDescent="0.35">
      <c r="A1008" s="149">
        <v>0.41479166666666667</v>
      </c>
      <c r="B1008" s="148">
        <v>37</v>
      </c>
      <c r="C1008" s="148">
        <v>1763</v>
      </c>
      <c r="D1008" s="148" t="s">
        <v>122</v>
      </c>
      <c r="E1008" s="148" t="s">
        <v>122</v>
      </c>
      <c r="F1008" s="148" t="s">
        <v>122</v>
      </c>
      <c r="G1008" s="148">
        <v>47542</v>
      </c>
      <c r="H1008" s="148">
        <v>1623</v>
      </c>
      <c r="I1008" s="148">
        <v>1728</v>
      </c>
      <c r="J1008" s="148">
        <v>1780</v>
      </c>
    </row>
    <row r="1009" spans="1:10" x14ac:dyDescent="0.35">
      <c r="A1009" s="149">
        <v>0.41687500000000005</v>
      </c>
      <c r="B1009" s="148">
        <v>37</v>
      </c>
      <c r="C1009" s="148">
        <v>1708</v>
      </c>
      <c r="D1009" s="148" t="s">
        <v>122</v>
      </c>
      <c r="E1009" s="148" t="s">
        <v>122</v>
      </c>
      <c r="F1009" s="148" t="s">
        <v>122</v>
      </c>
      <c r="G1009" s="148">
        <v>47563</v>
      </c>
      <c r="H1009" s="148">
        <v>1586</v>
      </c>
      <c r="I1009" s="148">
        <v>1620</v>
      </c>
      <c r="J1009" s="148">
        <v>1731</v>
      </c>
    </row>
    <row r="1010" spans="1:10" x14ac:dyDescent="0.35">
      <c r="A1010" s="149">
        <v>0.41895833333333332</v>
      </c>
      <c r="B1010" s="148">
        <v>37</v>
      </c>
      <c r="C1010" s="148">
        <v>1739</v>
      </c>
      <c r="D1010" s="148" t="s">
        <v>122</v>
      </c>
      <c r="E1010" s="148" t="s">
        <v>122</v>
      </c>
      <c r="F1010" s="148" t="s">
        <v>122</v>
      </c>
      <c r="G1010" s="148">
        <v>46012</v>
      </c>
      <c r="H1010" s="148">
        <v>1558</v>
      </c>
      <c r="I1010" s="148">
        <v>1660</v>
      </c>
      <c r="J1010" s="148">
        <v>1765</v>
      </c>
    </row>
    <row r="1011" spans="1:10" x14ac:dyDescent="0.35">
      <c r="A1011" s="149">
        <v>0.4210416666666667</v>
      </c>
      <c r="B1011" s="148">
        <v>37</v>
      </c>
      <c r="C1011" s="148">
        <v>1834</v>
      </c>
      <c r="D1011" s="148" t="s">
        <v>122</v>
      </c>
      <c r="E1011" s="148" t="s">
        <v>122</v>
      </c>
      <c r="F1011" s="148" t="s">
        <v>122</v>
      </c>
      <c r="G1011" s="148">
        <v>46672</v>
      </c>
      <c r="H1011" s="148">
        <v>1536</v>
      </c>
      <c r="I1011" s="148">
        <v>1645</v>
      </c>
      <c r="J1011" s="148">
        <v>1801</v>
      </c>
    </row>
    <row r="1012" spans="1:10" x14ac:dyDescent="0.35">
      <c r="A1012" s="149">
        <v>0.42312499999999997</v>
      </c>
      <c r="B1012" s="148">
        <v>37</v>
      </c>
      <c r="C1012" s="148">
        <v>1785</v>
      </c>
      <c r="D1012" s="148" t="s">
        <v>122</v>
      </c>
      <c r="E1012" s="148" t="s">
        <v>122</v>
      </c>
      <c r="F1012" s="148" t="s">
        <v>122</v>
      </c>
      <c r="G1012" s="148">
        <v>46809</v>
      </c>
      <c r="H1012" s="148">
        <v>1485</v>
      </c>
      <c r="I1012" s="148">
        <v>1673</v>
      </c>
      <c r="J1012" s="148">
        <v>1758</v>
      </c>
    </row>
    <row r="1013" spans="1:10" x14ac:dyDescent="0.35">
      <c r="A1013" s="149">
        <v>0.42520833333333335</v>
      </c>
      <c r="B1013" s="148">
        <v>37</v>
      </c>
      <c r="C1013" s="148">
        <v>1789</v>
      </c>
      <c r="D1013" s="148" t="s">
        <v>122</v>
      </c>
      <c r="E1013" s="148" t="s">
        <v>122</v>
      </c>
      <c r="F1013" s="148" t="s">
        <v>122</v>
      </c>
      <c r="G1013" s="148">
        <v>47596</v>
      </c>
      <c r="H1013" s="148">
        <v>1615</v>
      </c>
      <c r="I1013" s="148">
        <v>1643</v>
      </c>
      <c r="J1013" s="148">
        <v>1842</v>
      </c>
    </row>
    <row r="1014" spans="1:10" x14ac:dyDescent="0.35">
      <c r="A1014" s="149">
        <v>0.42729166666666668</v>
      </c>
      <c r="B1014" s="148">
        <v>37</v>
      </c>
      <c r="C1014" s="148">
        <v>1811</v>
      </c>
      <c r="D1014" s="148" t="s">
        <v>122</v>
      </c>
      <c r="E1014" s="148" t="s">
        <v>122</v>
      </c>
      <c r="F1014" s="148" t="s">
        <v>122</v>
      </c>
      <c r="G1014" s="148">
        <v>47339</v>
      </c>
      <c r="H1014" s="148">
        <v>1631</v>
      </c>
      <c r="I1014" s="148">
        <v>1681</v>
      </c>
      <c r="J1014" s="148">
        <v>1809</v>
      </c>
    </row>
    <row r="1015" spans="1:10" x14ac:dyDescent="0.35">
      <c r="A1015" s="149">
        <v>0.42937500000000001</v>
      </c>
      <c r="B1015" s="148">
        <v>37</v>
      </c>
      <c r="C1015" s="148">
        <v>1783</v>
      </c>
      <c r="D1015" s="148" t="s">
        <v>122</v>
      </c>
      <c r="E1015" s="148" t="s">
        <v>122</v>
      </c>
      <c r="F1015" s="148" t="s">
        <v>122</v>
      </c>
      <c r="G1015" s="148">
        <v>47484</v>
      </c>
      <c r="H1015" s="148">
        <v>1710</v>
      </c>
      <c r="I1015" s="148">
        <v>1618</v>
      </c>
      <c r="J1015" s="148">
        <v>1782</v>
      </c>
    </row>
    <row r="1016" spans="1:10" x14ac:dyDescent="0.35">
      <c r="A1016" s="149">
        <v>0.43145833333333333</v>
      </c>
      <c r="B1016" s="148">
        <v>37</v>
      </c>
      <c r="C1016" s="148">
        <v>1778</v>
      </c>
      <c r="D1016" s="148" t="s">
        <v>122</v>
      </c>
      <c r="E1016" s="148" t="s">
        <v>122</v>
      </c>
      <c r="F1016" s="148" t="s">
        <v>122</v>
      </c>
      <c r="G1016" s="148">
        <v>47542</v>
      </c>
      <c r="H1016" s="148">
        <v>1625</v>
      </c>
      <c r="I1016" s="148">
        <v>1614</v>
      </c>
      <c r="J1016" s="148">
        <v>1733</v>
      </c>
    </row>
    <row r="1017" spans="1:10" x14ac:dyDescent="0.35">
      <c r="A1017" s="149">
        <v>0.43354166666666666</v>
      </c>
      <c r="B1017" s="148">
        <v>37</v>
      </c>
      <c r="C1017" s="148">
        <v>1766</v>
      </c>
      <c r="D1017" s="148" t="s">
        <v>122</v>
      </c>
      <c r="E1017" s="148" t="s">
        <v>122</v>
      </c>
      <c r="F1017" s="148" t="s">
        <v>122</v>
      </c>
      <c r="G1017" s="148">
        <v>47243</v>
      </c>
      <c r="H1017" s="148">
        <v>1610</v>
      </c>
      <c r="I1017" s="148">
        <v>1617</v>
      </c>
      <c r="J1017" s="148">
        <v>1796</v>
      </c>
    </row>
    <row r="1018" spans="1:10" x14ac:dyDescent="0.35">
      <c r="A1018" s="149">
        <v>0.43562499999999998</v>
      </c>
      <c r="B1018" s="148">
        <v>37</v>
      </c>
      <c r="C1018" s="148">
        <v>1860</v>
      </c>
      <c r="D1018" s="148" t="s">
        <v>122</v>
      </c>
      <c r="E1018" s="148" t="s">
        <v>122</v>
      </c>
      <c r="F1018" s="148" t="s">
        <v>122</v>
      </c>
      <c r="G1018" s="148">
        <v>47375</v>
      </c>
      <c r="H1018" s="148">
        <v>1587</v>
      </c>
      <c r="I1018" s="148">
        <v>1652</v>
      </c>
      <c r="J1018" s="148">
        <v>1807</v>
      </c>
    </row>
    <row r="1019" spans="1:10" x14ac:dyDescent="0.35">
      <c r="A1019" s="149">
        <v>0.43770833333333337</v>
      </c>
      <c r="B1019" s="148">
        <v>37</v>
      </c>
      <c r="C1019" s="148">
        <v>1792</v>
      </c>
      <c r="D1019" s="148" t="s">
        <v>122</v>
      </c>
      <c r="E1019" s="148" t="s">
        <v>122</v>
      </c>
      <c r="F1019" s="148" t="s">
        <v>122</v>
      </c>
      <c r="G1019" s="148">
        <v>47128</v>
      </c>
      <c r="H1019" s="148">
        <v>1664</v>
      </c>
      <c r="I1019" s="148">
        <v>1694</v>
      </c>
      <c r="J1019" s="148">
        <v>1834</v>
      </c>
    </row>
    <row r="1020" spans="1:10" x14ac:dyDescent="0.35">
      <c r="A1020" s="149">
        <v>0.43979166666666664</v>
      </c>
      <c r="B1020" s="148">
        <v>37</v>
      </c>
      <c r="C1020" s="148">
        <v>1742</v>
      </c>
      <c r="D1020" s="148" t="s">
        <v>122</v>
      </c>
      <c r="E1020" s="148" t="s">
        <v>122</v>
      </c>
      <c r="F1020" s="148" t="s">
        <v>122</v>
      </c>
      <c r="G1020" s="148">
        <v>46459</v>
      </c>
      <c r="H1020" s="148">
        <v>1632</v>
      </c>
      <c r="I1020" s="148">
        <v>1582</v>
      </c>
      <c r="J1020" s="148">
        <v>1844</v>
      </c>
    </row>
    <row r="1021" spans="1:10" x14ac:dyDescent="0.35">
      <c r="A1021" s="149">
        <v>0.44187500000000002</v>
      </c>
      <c r="B1021" s="148">
        <v>37</v>
      </c>
      <c r="C1021" s="148">
        <v>1726</v>
      </c>
      <c r="D1021" s="148" t="s">
        <v>122</v>
      </c>
      <c r="E1021" s="148" t="s">
        <v>122</v>
      </c>
      <c r="F1021" s="148" t="s">
        <v>122</v>
      </c>
      <c r="G1021" s="148">
        <v>47344</v>
      </c>
      <c r="H1021" s="148">
        <v>1690</v>
      </c>
      <c r="I1021" s="148">
        <v>1665</v>
      </c>
      <c r="J1021" s="148">
        <v>1882</v>
      </c>
    </row>
    <row r="1022" spans="1:10" x14ac:dyDescent="0.35">
      <c r="A1022" s="149">
        <v>0.44395833333333329</v>
      </c>
      <c r="B1022" s="148">
        <v>37</v>
      </c>
      <c r="C1022" s="148">
        <v>1821</v>
      </c>
      <c r="D1022" s="148" t="s">
        <v>122</v>
      </c>
      <c r="E1022" s="148" t="s">
        <v>122</v>
      </c>
      <c r="F1022" s="148" t="s">
        <v>122</v>
      </c>
      <c r="G1022" s="148">
        <v>46417</v>
      </c>
      <c r="H1022" s="148">
        <v>1680</v>
      </c>
      <c r="I1022" s="148">
        <v>1648</v>
      </c>
      <c r="J1022" s="148">
        <v>1812</v>
      </c>
    </row>
    <row r="1023" spans="1:10" x14ac:dyDescent="0.35">
      <c r="A1023" s="149">
        <v>0.44604166666666667</v>
      </c>
      <c r="B1023" s="148">
        <v>37</v>
      </c>
      <c r="C1023" s="148">
        <v>1732</v>
      </c>
      <c r="D1023" s="148" t="s">
        <v>122</v>
      </c>
      <c r="E1023" s="148" t="s">
        <v>122</v>
      </c>
      <c r="F1023" s="148" t="s">
        <v>122</v>
      </c>
      <c r="G1023" s="148">
        <v>46499</v>
      </c>
      <c r="H1023" s="148">
        <v>1602</v>
      </c>
      <c r="I1023" s="148">
        <v>1688</v>
      </c>
      <c r="J1023" s="148">
        <v>1746</v>
      </c>
    </row>
    <row r="1024" spans="1:10" x14ac:dyDescent="0.35">
      <c r="A1024" s="149">
        <v>0.44812500000000005</v>
      </c>
      <c r="B1024" s="148">
        <v>37</v>
      </c>
      <c r="C1024" s="148">
        <v>1796</v>
      </c>
      <c r="D1024" s="148" t="s">
        <v>122</v>
      </c>
      <c r="E1024" s="148" t="s">
        <v>122</v>
      </c>
      <c r="F1024" s="148" t="s">
        <v>122</v>
      </c>
      <c r="G1024" s="148">
        <v>46633</v>
      </c>
      <c r="H1024" s="148">
        <v>1613</v>
      </c>
      <c r="I1024" s="148">
        <v>1737</v>
      </c>
      <c r="J1024" s="148">
        <v>1822</v>
      </c>
    </row>
    <row r="1025" spans="1:10" x14ac:dyDescent="0.35">
      <c r="A1025" s="149">
        <v>0.45020833333333332</v>
      </c>
      <c r="B1025" s="148">
        <v>37</v>
      </c>
      <c r="C1025" s="148">
        <v>1801</v>
      </c>
      <c r="D1025" s="148" t="s">
        <v>122</v>
      </c>
      <c r="E1025" s="148" t="s">
        <v>122</v>
      </c>
      <c r="F1025" s="148" t="s">
        <v>122</v>
      </c>
      <c r="G1025" s="148">
        <v>46353</v>
      </c>
      <c r="H1025" s="148">
        <v>1629</v>
      </c>
      <c r="I1025" s="148">
        <v>1783</v>
      </c>
      <c r="J1025" s="148">
        <v>1804</v>
      </c>
    </row>
    <row r="1026" spans="1:10" x14ac:dyDescent="0.35">
      <c r="A1026" s="149">
        <v>0.4522916666666667</v>
      </c>
      <c r="B1026" s="148">
        <v>37</v>
      </c>
      <c r="C1026" s="148">
        <v>1772</v>
      </c>
      <c r="D1026" s="148" t="s">
        <v>122</v>
      </c>
      <c r="E1026" s="148" t="s">
        <v>122</v>
      </c>
      <c r="F1026" s="148" t="s">
        <v>122</v>
      </c>
      <c r="G1026" s="148">
        <v>45805</v>
      </c>
      <c r="H1026" s="148">
        <v>1597</v>
      </c>
      <c r="I1026" s="148">
        <v>1706</v>
      </c>
      <c r="J1026" s="148">
        <v>1802</v>
      </c>
    </row>
    <row r="1027" spans="1:10" x14ac:dyDescent="0.35">
      <c r="A1027" s="149">
        <v>0.45437499999999997</v>
      </c>
      <c r="B1027" s="148">
        <v>37</v>
      </c>
      <c r="C1027" s="148">
        <v>1745</v>
      </c>
      <c r="D1027" s="148" t="s">
        <v>122</v>
      </c>
      <c r="E1027" s="148" t="s">
        <v>122</v>
      </c>
      <c r="F1027" s="148" t="s">
        <v>122</v>
      </c>
      <c r="G1027" s="148">
        <v>46418</v>
      </c>
      <c r="H1027" s="148">
        <v>1603</v>
      </c>
      <c r="I1027" s="148">
        <v>1757</v>
      </c>
      <c r="J1027" s="148">
        <v>1804</v>
      </c>
    </row>
    <row r="1028" spans="1:10" x14ac:dyDescent="0.35">
      <c r="A1028" s="149">
        <v>0.45645833333333335</v>
      </c>
      <c r="B1028" s="148">
        <v>37</v>
      </c>
      <c r="C1028" s="148">
        <v>1805</v>
      </c>
      <c r="D1028" s="148" t="s">
        <v>122</v>
      </c>
      <c r="E1028" s="148" t="s">
        <v>122</v>
      </c>
      <c r="F1028" s="148" t="s">
        <v>122</v>
      </c>
      <c r="G1028" s="148">
        <v>47350</v>
      </c>
      <c r="H1028" s="148">
        <v>1611</v>
      </c>
      <c r="I1028" s="148">
        <v>1707</v>
      </c>
      <c r="J1028" s="148">
        <v>1829</v>
      </c>
    </row>
    <row r="1029" spans="1:10" x14ac:dyDescent="0.35">
      <c r="A1029" s="149">
        <v>0.45854166666666668</v>
      </c>
      <c r="B1029" s="148">
        <v>37</v>
      </c>
      <c r="C1029" s="148">
        <v>1799</v>
      </c>
      <c r="D1029" s="148" t="s">
        <v>122</v>
      </c>
      <c r="E1029" s="148" t="s">
        <v>122</v>
      </c>
      <c r="F1029" s="148" t="s">
        <v>122</v>
      </c>
      <c r="G1029" s="148">
        <v>46197</v>
      </c>
      <c r="H1029" s="148">
        <v>1608</v>
      </c>
      <c r="I1029" s="148">
        <v>1772</v>
      </c>
      <c r="J1029" s="148">
        <v>1763</v>
      </c>
    </row>
    <row r="1030" spans="1:10" x14ac:dyDescent="0.35">
      <c r="A1030" s="149">
        <v>0.46062500000000001</v>
      </c>
      <c r="B1030" s="148">
        <v>37</v>
      </c>
      <c r="C1030" s="148">
        <v>1809</v>
      </c>
      <c r="D1030" s="148" t="s">
        <v>122</v>
      </c>
      <c r="E1030" s="148" t="s">
        <v>122</v>
      </c>
      <c r="F1030" s="148" t="s">
        <v>122</v>
      </c>
      <c r="G1030" s="148">
        <v>46145</v>
      </c>
      <c r="H1030" s="148">
        <v>1577</v>
      </c>
      <c r="I1030" s="148">
        <v>1694</v>
      </c>
      <c r="J1030" s="148">
        <v>1793</v>
      </c>
    </row>
    <row r="1031" spans="1:10" x14ac:dyDescent="0.35">
      <c r="A1031" s="149">
        <v>0.46270833333333333</v>
      </c>
      <c r="B1031" s="148">
        <v>37</v>
      </c>
      <c r="C1031" s="148">
        <v>1799</v>
      </c>
      <c r="D1031" s="148" t="s">
        <v>122</v>
      </c>
      <c r="E1031" s="148" t="s">
        <v>122</v>
      </c>
      <c r="F1031" s="148" t="s">
        <v>122</v>
      </c>
      <c r="G1031" s="148">
        <v>46863</v>
      </c>
      <c r="H1031" s="148">
        <v>1638</v>
      </c>
      <c r="I1031" s="148">
        <v>1707</v>
      </c>
      <c r="J1031" s="148">
        <v>1796</v>
      </c>
    </row>
    <row r="1032" spans="1:10" x14ac:dyDescent="0.35">
      <c r="A1032" s="149">
        <v>0.46479166666666666</v>
      </c>
      <c r="B1032" s="148">
        <v>37</v>
      </c>
      <c r="C1032" s="148">
        <v>1746</v>
      </c>
      <c r="D1032" s="148" t="s">
        <v>122</v>
      </c>
      <c r="E1032" s="148" t="s">
        <v>122</v>
      </c>
      <c r="F1032" s="148" t="s">
        <v>122</v>
      </c>
      <c r="G1032" s="148">
        <v>46209</v>
      </c>
      <c r="H1032" s="148">
        <v>1656</v>
      </c>
      <c r="I1032" s="148">
        <v>1727</v>
      </c>
      <c r="J1032" s="148">
        <v>1784</v>
      </c>
    </row>
    <row r="1033" spans="1:10" x14ac:dyDescent="0.35">
      <c r="A1033" s="149">
        <v>0.46687499999999998</v>
      </c>
      <c r="B1033" s="148">
        <v>37</v>
      </c>
      <c r="C1033" s="148">
        <v>1867</v>
      </c>
      <c r="D1033" s="148" t="s">
        <v>122</v>
      </c>
      <c r="E1033" s="148" t="s">
        <v>122</v>
      </c>
      <c r="F1033" s="148" t="s">
        <v>122</v>
      </c>
      <c r="G1033" s="148">
        <v>46684</v>
      </c>
      <c r="H1033" s="148">
        <v>1555</v>
      </c>
      <c r="I1033" s="148">
        <v>1755</v>
      </c>
      <c r="J1033" s="148">
        <v>1819</v>
      </c>
    </row>
    <row r="1034" spans="1:10" x14ac:dyDescent="0.35">
      <c r="A1034" s="149">
        <v>0.46895833333333337</v>
      </c>
      <c r="B1034" s="148">
        <v>37</v>
      </c>
      <c r="C1034" s="148">
        <v>1783</v>
      </c>
      <c r="D1034" s="148" t="s">
        <v>122</v>
      </c>
      <c r="E1034" s="148" t="s">
        <v>122</v>
      </c>
      <c r="F1034" s="148" t="s">
        <v>122</v>
      </c>
      <c r="G1034" s="148">
        <v>46645</v>
      </c>
      <c r="H1034" s="148">
        <v>1677</v>
      </c>
      <c r="I1034" s="148">
        <v>1695</v>
      </c>
      <c r="J1034" s="148">
        <v>1764</v>
      </c>
    </row>
    <row r="1035" spans="1:10" x14ac:dyDescent="0.35">
      <c r="A1035" s="149">
        <v>0.47104166666666664</v>
      </c>
      <c r="B1035" s="148">
        <v>37</v>
      </c>
      <c r="C1035" s="148">
        <v>1764</v>
      </c>
      <c r="D1035" s="148" t="s">
        <v>122</v>
      </c>
      <c r="E1035" s="148" t="s">
        <v>122</v>
      </c>
      <c r="F1035" s="148" t="s">
        <v>122</v>
      </c>
      <c r="G1035" s="148">
        <v>46607</v>
      </c>
      <c r="H1035" s="148">
        <v>1617</v>
      </c>
      <c r="I1035" s="148">
        <v>1688</v>
      </c>
      <c r="J1035" s="148">
        <v>1795</v>
      </c>
    </row>
    <row r="1036" spans="1:10" x14ac:dyDescent="0.35">
      <c r="A1036" s="149">
        <v>0.47312500000000002</v>
      </c>
      <c r="B1036" s="148">
        <v>37</v>
      </c>
      <c r="C1036" s="148">
        <v>1846</v>
      </c>
      <c r="D1036" s="148" t="s">
        <v>122</v>
      </c>
      <c r="E1036" s="148" t="s">
        <v>122</v>
      </c>
      <c r="F1036" s="148" t="s">
        <v>122</v>
      </c>
      <c r="G1036" s="148">
        <v>46711</v>
      </c>
      <c r="H1036" s="148">
        <v>1638</v>
      </c>
      <c r="I1036" s="148">
        <v>1806</v>
      </c>
      <c r="J1036" s="148">
        <v>1846</v>
      </c>
    </row>
    <row r="1037" spans="1:10" x14ac:dyDescent="0.35">
      <c r="A1037" s="149">
        <v>0.47520833333333329</v>
      </c>
      <c r="B1037" s="148">
        <v>37</v>
      </c>
      <c r="C1037" s="148">
        <v>1732</v>
      </c>
      <c r="D1037" s="148" t="s">
        <v>122</v>
      </c>
      <c r="E1037" s="148" t="s">
        <v>122</v>
      </c>
      <c r="F1037" s="148" t="s">
        <v>122</v>
      </c>
      <c r="G1037" s="148">
        <v>46489</v>
      </c>
      <c r="H1037" s="148">
        <v>1659</v>
      </c>
      <c r="I1037" s="148">
        <v>1641</v>
      </c>
      <c r="J1037" s="148">
        <v>1895</v>
      </c>
    </row>
    <row r="1038" spans="1:10" x14ac:dyDescent="0.35">
      <c r="A1038" s="149">
        <v>0.47729166666666667</v>
      </c>
      <c r="B1038" s="148">
        <v>37</v>
      </c>
      <c r="C1038" s="148">
        <v>1898</v>
      </c>
      <c r="D1038" s="148" t="s">
        <v>122</v>
      </c>
      <c r="E1038" s="148" t="s">
        <v>122</v>
      </c>
      <c r="F1038" s="148" t="s">
        <v>122</v>
      </c>
      <c r="G1038" s="148">
        <v>46544</v>
      </c>
      <c r="H1038" s="148">
        <v>1630</v>
      </c>
      <c r="I1038" s="148">
        <v>1611</v>
      </c>
      <c r="J1038" s="148">
        <v>1792</v>
      </c>
    </row>
    <row r="1039" spans="1:10" x14ac:dyDescent="0.35">
      <c r="A1039" s="149">
        <v>0.47937500000000005</v>
      </c>
      <c r="B1039" s="148">
        <v>37</v>
      </c>
      <c r="C1039" s="148">
        <v>1783</v>
      </c>
      <c r="D1039" s="148" t="s">
        <v>122</v>
      </c>
      <c r="E1039" s="148" t="s">
        <v>122</v>
      </c>
      <c r="F1039" s="148" t="s">
        <v>122</v>
      </c>
      <c r="G1039" s="148">
        <v>45869</v>
      </c>
      <c r="H1039" s="148">
        <v>1623</v>
      </c>
      <c r="I1039" s="148">
        <v>1690</v>
      </c>
      <c r="J1039" s="148">
        <v>1909</v>
      </c>
    </row>
    <row r="1040" spans="1:10" x14ac:dyDescent="0.35">
      <c r="A1040" s="149">
        <v>0.48145833333333332</v>
      </c>
      <c r="B1040" s="148">
        <v>37</v>
      </c>
      <c r="C1040" s="148">
        <v>1854</v>
      </c>
      <c r="D1040" s="148" t="s">
        <v>122</v>
      </c>
      <c r="E1040" s="148" t="s">
        <v>122</v>
      </c>
      <c r="F1040" s="148" t="s">
        <v>122</v>
      </c>
      <c r="G1040" s="148">
        <v>45820</v>
      </c>
      <c r="H1040" s="148">
        <v>1636</v>
      </c>
      <c r="I1040" s="148">
        <v>1706</v>
      </c>
      <c r="J1040" s="148">
        <v>1884</v>
      </c>
    </row>
    <row r="1041" spans="1:26" x14ac:dyDescent="0.35">
      <c r="A1041" s="149">
        <v>0.4835416666666667</v>
      </c>
      <c r="B1041" s="148">
        <v>37</v>
      </c>
      <c r="C1041" s="148">
        <v>1803</v>
      </c>
      <c r="D1041" s="148" t="s">
        <v>122</v>
      </c>
      <c r="E1041" s="148" t="s">
        <v>122</v>
      </c>
      <c r="F1041" s="148" t="s">
        <v>122</v>
      </c>
      <c r="G1041" s="148">
        <v>46992</v>
      </c>
      <c r="H1041" s="148">
        <v>1644</v>
      </c>
      <c r="I1041" s="148">
        <v>1744</v>
      </c>
      <c r="J1041" s="148">
        <v>1803</v>
      </c>
    </row>
    <row r="1042" spans="1:26" x14ac:dyDescent="0.35">
      <c r="A1042" s="149">
        <v>0.48562499999999997</v>
      </c>
      <c r="B1042" s="148">
        <v>37</v>
      </c>
      <c r="C1042" s="148">
        <v>1760</v>
      </c>
      <c r="D1042" s="148" t="s">
        <v>122</v>
      </c>
      <c r="E1042" s="148" t="s">
        <v>122</v>
      </c>
      <c r="F1042" s="148" t="s">
        <v>122</v>
      </c>
      <c r="G1042" s="148">
        <v>46930</v>
      </c>
      <c r="H1042" s="148">
        <v>1679</v>
      </c>
      <c r="I1042" s="148">
        <v>1647</v>
      </c>
      <c r="J1042" s="148">
        <v>1811</v>
      </c>
    </row>
    <row r="1043" spans="1:26" x14ac:dyDescent="0.35">
      <c r="A1043" s="149">
        <v>0.48770833333333335</v>
      </c>
      <c r="B1043" s="148">
        <v>37</v>
      </c>
      <c r="C1043" s="148">
        <v>1749</v>
      </c>
      <c r="D1043" s="148" t="s">
        <v>122</v>
      </c>
      <c r="E1043" s="148" t="s">
        <v>122</v>
      </c>
      <c r="F1043" s="148" t="s">
        <v>122</v>
      </c>
      <c r="G1043" s="148">
        <v>46560</v>
      </c>
      <c r="H1043" s="148">
        <v>1632</v>
      </c>
      <c r="I1043" s="148">
        <v>1765</v>
      </c>
      <c r="J1043" s="148">
        <v>1846</v>
      </c>
    </row>
    <row r="1044" spans="1:26" x14ac:dyDescent="0.35">
      <c r="A1044" s="149">
        <v>0.48979166666666668</v>
      </c>
      <c r="B1044" s="148">
        <v>37</v>
      </c>
      <c r="C1044" s="148">
        <v>1825</v>
      </c>
      <c r="D1044" s="148" t="s">
        <v>122</v>
      </c>
      <c r="E1044" s="148" t="s">
        <v>122</v>
      </c>
      <c r="F1044" s="148" t="s">
        <v>122</v>
      </c>
      <c r="G1044" s="148">
        <v>46748</v>
      </c>
      <c r="H1044" s="148">
        <v>1770</v>
      </c>
      <c r="I1044" s="148">
        <v>1779</v>
      </c>
      <c r="J1044" s="148">
        <v>1838</v>
      </c>
    </row>
    <row r="1045" spans="1:26" x14ac:dyDescent="0.35">
      <c r="A1045" s="149">
        <v>0.49187500000000001</v>
      </c>
      <c r="B1045" s="148">
        <v>37</v>
      </c>
      <c r="C1045" s="148">
        <v>1820</v>
      </c>
      <c r="D1045" s="148" t="s">
        <v>122</v>
      </c>
      <c r="E1045" s="148" t="s">
        <v>122</v>
      </c>
      <c r="F1045" s="148" t="s">
        <v>122</v>
      </c>
      <c r="G1045" s="148">
        <v>46699</v>
      </c>
      <c r="H1045" s="148">
        <v>1668</v>
      </c>
      <c r="I1045" s="148">
        <v>1750</v>
      </c>
      <c r="J1045" s="148">
        <v>1827</v>
      </c>
    </row>
    <row r="1046" spans="1:26" x14ac:dyDescent="0.35">
      <c r="A1046" s="149">
        <v>0.49395833333333333</v>
      </c>
      <c r="B1046" s="148">
        <v>37</v>
      </c>
      <c r="C1046" s="148">
        <v>1758</v>
      </c>
      <c r="D1046" s="148" t="s">
        <v>122</v>
      </c>
      <c r="E1046" s="148" t="s">
        <v>122</v>
      </c>
      <c r="F1046" s="148" t="s">
        <v>122</v>
      </c>
      <c r="G1046" s="148">
        <v>46412</v>
      </c>
      <c r="H1046" s="148">
        <v>1696</v>
      </c>
      <c r="I1046" s="148">
        <v>1671</v>
      </c>
      <c r="J1046" s="148">
        <v>1878</v>
      </c>
    </row>
    <row r="1047" spans="1:26" x14ac:dyDescent="0.35">
      <c r="A1047" s="149">
        <v>0.49604166666666666</v>
      </c>
      <c r="B1047" s="148">
        <v>37</v>
      </c>
      <c r="C1047" s="148">
        <v>1832</v>
      </c>
      <c r="D1047" s="148" t="s">
        <v>122</v>
      </c>
      <c r="E1047" s="148" t="s">
        <v>122</v>
      </c>
      <c r="F1047" s="148" t="s">
        <v>122</v>
      </c>
      <c r="G1047" s="148">
        <v>46814</v>
      </c>
      <c r="H1047" s="148">
        <v>1693</v>
      </c>
      <c r="I1047" s="148">
        <v>1640</v>
      </c>
      <c r="J1047" s="148">
        <v>1855</v>
      </c>
    </row>
    <row r="1048" spans="1:26" x14ac:dyDescent="0.35">
      <c r="A1048" s="149">
        <v>0.49812499999999998</v>
      </c>
      <c r="B1048" s="148">
        <v>37</v>
      </c>
      <c r="C1048" s="148">
        <v>1762</v>
      </c>
      <c r="D1048" s="148" t="s">
        <v>122</v>
      </c>
      <c r="E1048" s="148" t="s">
        <v>122</v>
      </c>
      <c r="F1048" s="148" t="s">
        <v>122</v>
      </c>
      <c r="G1048" s="148">
        <v>46493</v>
      </c>
      <c r="H1048" s="148">
        <v>1594</v>
      </c>
      <c r="I1048" s="148">
        <v>1691</v>
      </c>
      <c r="J1048" s="148">
        <v>1884</v>
      </c>
    </row>
    <row r="1049" spans="1:26" x14ac:dyDescent="0.35">
      <c r="A1049" s="149">
        <v>0.50020833333333337</v>
      </c>
      <c r="B1049" s="148">
        <v>37</v>
      </c>
      <c r="C1049" s="148">
        <v>1827</v>
      </c>
      <c r="D1049" s="148" t="s">
        <v>122</v>
      </c>
      <c r="E1049" s="148" t="s">
        <v>122</v>
      </c>
      <c r="F1049" s="148" t="s">
        <v>122</v>
      </c>
      <c r="G1049" s="148">
        <v>45871</v>
      </c>
      <c r="H1049" s="148">
        <v>1710</v>
      </c>
      <c r="I1049" s="148">
        <v>1686</v>
      </c>
      <c r="J1049" s="148">
        <v>1758</v>
      </c>
    </row>
    <row r="1051" spans="1:26" x14ac:dyDescent="0.35">
      <c r="A1051" s="148" t="s">
        <v>121</v>
      </c>
    </row>
    <row r="1052" spans="1:26" x14ac:dyDescent="0.35">
      <c r="B1052" s="148">
        <v>1</v>
      </c>
      <c r="C1052" s="148">
        <v>2</v>
      </c>
      <c r="D1052" s="148">
        <v>3</v>
      </c>
      <c r="E1052" s="148">
        <v>4</v>
      </c>
      <c r="F1052" s="148">
        <v>5</v>
      </c>
      <c r="G1052" s="148">
        <v>6</v>
      </c>
      <c r="H1052" s="148">
        <v>7</v>
      </c>
      <c r="I1052" s="148">
        <v>8</v>
      </c>
      <c r="J1052" s="148">
        <v>9</v>
      </c>
      <c r="K1052" s="148">
        <v>10</v>
      </c>
      <c r="L1052" s="148">
        <v>11</v>
      </c>
      <c r="M1052" s="148">
        <v>12</v>
      </c>
      <c r="N1052" s="148">
        <v>13</v>
      </c>
      <c r="O1052" s="148">
        <v>14</v>
      </c>
      <c r="P1052" s="148">
        <v>15</v>
      </c>
      <c r="Q1052" s="148">
        <v>16</v>
      </c>
      <c r="R1052" s="148">
        <v>17</v>
      </c>
      <c r="S1052" s="148">
        <v>18</v>
      </c>
      <c r="T1052" s="148">
        <v>19</v>
      </c>
      <c r="U1052" s="148">
        <v>20</v>
      </c>
      <c r="V1052" s="148">
        <v>21</v>
      </c>
      <c r="W1052" s="148">
        <v>22</v>
      </c>
      <c r="X1052" s="148">
        <v>23</v>
      </c>
      <c r="Y1052" s="148">
        <v>24</v>
      </c>
    </row>
    <row r="1053" spans="1:26" x14ac:dyDescent="0.35">
      <c r="A1053" s="148" t="s">
        <v>120</v>
      </c>
      <c r="Z1053" s="148" t="s">
        <v>104</v>
      </c>
    </row>
    <row r="1054" spans="1:26" x14ac:dyDescent="0.35">
      <c r="Z1054" s="148" t="s">
        <v>103</v>
      </c>
    </row>
    <row r="1055" spans="1:26" x14ac:dyDescent="0.35">
      <c r="Z1055" s="148" t="s">
        <v>102</v>
      </c>
    </row>
    <row r="1056" spans="1:26" x14ac:dyDescent="0.35">
      <c r="Z1056" s="148" t="s">
        <v>101</v>
      </c>
    </row>
    <row r="1057" spans="1:26" x14ac:dyDescent="0.35">
      <c r="Z1057" s="148" t="s">
        <v>100</v>
      </c>
    </row>
    <row r="1058" spans="1:26" x14ac:dyDescent="0.35">
      <c r="Z1058" s="148" t="s">
        <v>99</v>
      </c>
    </row>
    <row r="1059" spans="1:26" x14ac:dyDescent="0.35">
      <c r="Z1059" s="148" t="s">
        <v>98</v>
      </c>
    </row>
    <row r="1060" spans="1:26" x14ac:dyDescent="0.35">
      <c r="Z1060" s="148" t="s">
        <v>97</v>
      </c>
    </row>
    <row r="1061" spans="1:26" x14ac:dyDescent="0.35">
      <c r="Z1061" s="148" t="s">
        <v>96</v>
      </c>
    </row>
    <row r="1062" spans="1:26" x14ac:dyDescent="0.35">
      <c r="Z1062" s="148" t="s">
        <v>95</v>
      </c>
    </row>
    <row r="1063" spans="1:26" x14ac:dyDescent="0.35">
      <c r="Z1063" s="148" t="s">
        <v>94</v>
      </c>
    </row>
    <row r="1064" spans="1:26" x14ac:dyDescent="0.35">
      <c r="Z1064" s="148" t="s">
        <v>93</v>
      </c>
    </row>
    <row r="1065" spans="1:26" x14ac:dyDescent="0.35">
      <c r="Z1065" s="148" t="s">
        <v>92</v>
      </c>
    </row>
    <row r="1066" spans="1:26" x14ac:dyDescent="0.35">
      <c r="Z1066" s="148" t="s">
        <v>91</v>
      </c>
    </row>
    <row r="1067" spans="1:26" x14ac:dyDescent="0.35">
      <c r="Z1067" s="148" t="s">
        <v>90</v>
      </c>
    </row>
    <row r="1068" spans="1:26" x14ac:dyDescent="0.35">
      <c r="Z1068" s="148" t="s">
        <v>89</v>
      </c>
    </row>
    <row r="1069" spans="1:26" x14ac:dyDescent="0.35">
      <c r="A1069" s="148" t="s">
        <v>119</v>
      </c>
      <c r="U1069" s="148">
        <v>64000</v>
      </c>
      <c r="V1069" s="148">
        <v>-339000</v>
      </c>
      <c r="W1069" s="148">
        <v>298666.66700000002</v>
      </c>
      <c r="X1069" s="148">
        <v>-296000</v>
      </c>
      <c r="Z1069" s="148" t="s">
        <v>104</v>
      </c>
    </row>
    <row r="1070" spans="1:26" x14ac:dyDescent="0.35">
      <c r="U1070" s="148">
        <v>1</v>
      </c>
      <c r="V1070" s="148">
        <v>1</v>
      </c>
      <c r="W1070" s="148">
        <v>1</v>
      </c>
      <c r="X1070" s="148">
        <v>1</v>
      </c>
      <c r="Z1070" s="148" t="s">
        <v>103</v>
      </c>
    </row>
    <row r="1071" spans="1:26" x14ac:dyDescent="0.35">
      <c r="U1071" s="149">
        <v>0.35520833333333335</v>
      </c>
      <c r="V1071" s="149">
        <v>0.25729166666666664</v>
      </c>
      <c r="W1071" s="149">
        <v>0.47187499999999999</v>
      </c>
      <c r="X1071" s="149">
        <v>0.45937500000000003</v>
      </c>
      <c r="Z1071" s="148" t="s">
        <v>102</v>
      </c>
    </row>
    <row r="1072" spans="1:26" x14ac:dyDescent="0.35">
      <c r="U1072" s="149">
        <v>0.35177083333333337</v>
      </c>
      <c r="V1072" s="149">
        <v>0.263125</v>
      </c>
      <c r="W1072" s="149">
        <v>0.46295138888888893</v>
      </c>
      <c r="X1072" s="149">
        <v>0.46914351851851849</v>
      </c>
      <c r="Z1072" s="148" t="s">
        <v>101</v>
      </c>
    </row>
    <row r="1073" spans="1:26" x14ac:dyDescent="0.35">
      <c r="U1073" s="148">
        <v>-187000</v>
      </c>
      <c r="V1073" s="148">
        <v>-866333.33299999998</v>
      </c>
      <c r="W1073" s="148">
        <v>860666.66700000002</v>
      </c>
      <c r="X1073" s="148">
        <v>740333.33299999998</v>
      </c>
      <c r="Z1073" s="148" t="s">
        <v>100</v>
      </c>
    </row>
    <row r="1074" spans="1:26" x14ac:dyDescent="0.35">
      <c r="U1074" s="148">
        <v>1</v>
      </c>
      <c r="V1074" s="148">
        <v>1</v>
      </c>
      <c r="W1074" s="148">
        <v>1</v>
      </c>
      <c r="X1074" s="148">
        <v>1</v>
      </c>
      <c r="Z1074" s="148" t="s">
        <v>99</v>
      </c>
    </row>
    <row r="1075" spans="1:26" x14ac:dyDescent="0.35">
      <c r="U1075" s="149">
        <v>0.49069444444444449</v>
      </c>
      <c r="V1075" s="149">
        <v>1.1111111111111111E-3</v>
      </c>
      <c r="W1075" s="149">
        <v>0.48444444444444446</v>
      </c>
      <c r="X1075" s="149">
        <v>0.35319444444444442</v>
      </c>
      <c r="Z1075" s="148" t="s">
        <v>98</v>
      </c>
    </row>
    <row r="1076" spans="1:26" x14ac:dyDescent="0.35">
      <c r="U1076" s="149">
        <v>0.49475694444444446</v>
      </c>
      <c r="V1076" s="149">
        <v>6.9444444444444444E-5</v>
      </c>
      <c r="W1076" s="149">
        <v>0.47680555555555554</v>
      </c>
      <c r="X1076" s="149">
        <v>0.34596064814814814</v>
      </c>
      <c r="Z1076" s="148" t="s">
        <v>97</v>
      </c>
    </row>
    <row r="1077" spans="1:26" x14ac:dyDescent="0.35">
      <c r="U1077" s="148">
        <v>4666.6670000000004</v>
      </c>
      <c r="V1077" s="148">
        <v>360000</v>
      </c>
      <c r="W1077" s="148">
        <v>281666.66700000002</v>
      </c>
      <c r="X1077" s="148">
        <v>268000</v>
      </c>
      <c r="Z1077" s="148" t="s">
        <v>96</v>
      </c>
    </row>
    <row r="1078" spans="1:26" x14ac:dyDescent="0.35">
      <c r="U1078" s="148">
        <v>1</v>
      </c>
      <c r="V1078" s="148">
        <v>1</v>
      </c>
      <c r="W1078" s="148">
        <v>1</v>
      </c>
      <c r="X1078" s="148">
        <v>1</v>
      </c>
      <c r="Z1078" s="148" t="s">
        <v>95</v>
      </c>
    </row>
    <row r="1079" spans="1:26" x14ac:dyDescent="0.35">
      <c r="U1079" s="149">
        <v>0.4011805555555556</v>
      </c>
      <c r="V1079" s="149">
        <v>3.6597222222222225E-2</v>
      </c>
      <c r="W1079" s="149">
        <v>4.4930555555555557E-2</v>
      </c>
      <c r="X1079" s="149">
        <v>3.6597222222222225E-2</v>
      </c>
      <c r="Z1079" s="148" t="s">
        <v>94</v>
      </c>
    </row>
    <row r="1080" spans="1:26" x14ac:dyDescent="0.35">
      <c r="U1080" s="149">
        <v>0.39671296296296293</v>
      </c>
      <c r="V1080" s="149">
        <v>1.621527777777778E-2</v>
      </c>
      <c r="W1080" s="149">
        <v>1.545138888888889E-2</v>
      </c>
      <c r="X1080" s="149">
        <v>1.2916666666666667E-2</v>
      </c>
      <c r="Z1080" s="148" t="s">
        <v>93</v>
      </c>
    </row>
    <row r="1081" spans="1:26" x14ac:dyDescent="0.35">
      <c r="U1081" s="148">
        <v>-76666.667000000001</v>
      </c>
      <c r="V1081" s="148">
        <v>8111000</v>
      </c>
      <c r="W1081" s="148">
        <v>7502333.3329999996</v>
      </c>
      <c r="X1081" s="148">
        <v>7335666.6670000004</v>
      </c>
      <c r="Z1081" s="148" t="s">
        <v>92</v>
      </c>
    </row>
    <row r="1082" spans="1:26" x14ac:dyDescent="0.35">
      <c r="U1082" s="148">
        <v>1</v>
      </c>
      <c r="V1082" s="148">
        <v>1</v>
      </c>
      <c r="W1082" s="148">
        <v>1</v>
      </c>
      <c r="X1082" s="148">
        <v>1</v>
      </c>
      <c r="Z1082" s="148" t="s">
        <v>91</v>
      </c>
    </row>
    <row r="1083" spans="1:26" x14ac:dyDescent="0.35">
      <c r="U1083" s="149">
        <v>0.35541666666666666</v>
      </c>
      <c r="V1083" s="149">
        <v>1.5833333333333335E-2</v>
      </c>
      <c r="W1083" s="149">
        <v>1.7916666666666668E-2</v>
      </c>
      <c r="X1083" s="149">
        <v>1.7916666666666668E-2</v>
      </c>
      <c r="Z1083" s="148" t="s">
        <v>90</v>
      </c>
    </row>
    <row r="1084" spans="1:26" x14ac:dyDescent="0.35">
      <c r="U1084" s="149">
        <v>0.36445601851851855</v>
      </c>
      <c r="V1084" s="149">
        <v>9.6064814814814815E-3</v>
      </c>
      <c r="W1084" s="149">
        <v>1.019675925925926E-2</v>
      </c>
      <c r="X1084" s="149">
        <v>9.9074074074074082E-3</v>
      </c>
      <c r="Z1084" s="148" t="s">
        <v>89</v>
      </c>
    </row>
    <row r="1085" spans="1:26" x14ac:dyDescent="0.35">
      <c r="A1085" s="148" t="s">
        <v>118</v>
      </c>
      <c r="U1085" s="148">
        <v>-89000</v>
      </c>
      <c r="V1085" s="148">
        <v>154333.33300000001</v>
      </c>
      <c r="W1085" s="148">
        <v>-151666.66699999999</v>
      </c>
      <c r="X1085" s="148">
        <v>177666.66699999999</v>
      </c>
      <c r="Z1085" s="148" t="s">
        <v>104</v>
      </c>
    </row>
    <row r="1086" spans="1:26" x14ac:dyDescent="0.35">
      <c r="U1086" s="148">
        <v>1</v>
      </c>
      <c r="V1086" s="148">
        <v>1</v>
      </c>
      <c r="W1086" s="148">
        <v>1</v>
      </c>
      <c r="X1086" s="148">
        <v>1</v>
      </c>
      <c r="Z1086" s="148" t="s">
        <v>103</v>
      </c>
    </row>
    <row r="1087" spans="1:26" x14ac:dyDescent="0.35">
      <c r="U1087" s="149">
        <v>0.3989583333333333</v>
      </c>
      <c r="V1087" s="149">
        <v>0.37187500000000001</v>
      </c>
      <c r="W1087" s="149">
        <v>1.0416666666666667E-3</v>
      </c>
      <c r="X1087" s="149">
        <v>0.30729166666666669</v>
      </c>
      <c r="Z1087" s="148" t="s">
        <v>102</v>
      </c>
    </row>
    <row r="1088" spans="1:26" x14ac:dyDescent="0.35">
      <c r="U1088" s="149">
        <v>0.40236111111111111</v>
      </c>
      <c r="V1088" s="149">
        <v>0.3706712962962963</v>
      </c>
      <c r="W1088" s="149">
        <v>0</v>
      </c>
      <c r="X1088" s="149">
        <v>0.30581018518518516</v>
      </c>
      <c r="Z1088" s="148" t="s">
        <v>101</v>
      </c>
    </row>
    <row r="1089" spans="1:26" x14ac:dyDescent="0.35">
      <c r="U1089" s="148">
        <v>181666.66699999999</v>
      </c>
      <c r="V1089" s="148">
        <v>-443666.66700000002</v>
      </c>
      <c r="W1089" s="148">
        <v>340333.33299999998</v>
      </c>
      <c r="X1089" s="148">
        <v>-408666.66700000002</v>
      </c>
      <c r="Z1089" s="148" t="s">
        <v>100</v>
      </c>
    </row>
    <row r="1090" spans="1:26" x14ac:dyDescent="0.35">
      <c r="U1090" s="148">
        <v>1</v>
      </c>
      <c r="V1090" s="148">
        <v>1</v>
      </c>
      <c r="W1090" s="148">
        <v>1</v>
      </c>
      <c r="X1090" s="148">
        <v>1</v>
      </c>
      <c r="Z1090" s="148" t="s">
        <v>99</v>
      </c>
    </row>
    <row r="1091" spans="1:26" x14ac:dyDescent="0.35">
      <c r="U1091" s="149">
        <v>0.40111111111111114</v>
      </c>
      <c r="V1091" s="149">
        <v>0.49277777777777776</v>
      </c>
      <c r="W1091" s="149">
        <v>0.31569444444444444</v>
      </c>
      <c r="X1091" s="149">
        <v>0.40527777777777779</v>
      </c>
      <c r="Z1091" s="148" t="s">
        <v>98</v>
      </c>
    </row>
    <row r="1092" spans="1:26" x14ac:dyDescent="0.35">
      <c r="U1092" s="149">
        <v>0.39700231481481479</v>
      </c>
      <c r="V1092" s="149">
        <v>0.495150462962963</v>
      </c>
      <c r="W1092" s="149">
        <v>0.31369212962962961</v>
      </c>
      <c r="X1092" s="149">
        <v>0.40747685185185184</v>
      </c>
      <c r="Z1092" s="148" t="s">
        <v>97</v>
      </c>
    </row>
    <row r="1093" spans="1:26" x14ac:dyDescent="0.35">
      <c r="U1093" s="148">
        <v>17333.332999999999</v>
      </c>
      <c r="V1093" s="148">
        <v>-3666.6669999999999</v>
      </c>
      <c r="W1093" s="148">
        <v>4666.6670000000004</v>
      </c>
      <c r="X1093" s="148">
        <v>5333.3329999999996</v>
      </c>
      <c r="Z1093" s="148" t="s">
        <v>96</v>
      </c>
    </row>
    <row r="1094" spans="1:26" x14ac:dyDescent="0.35">
      <c r="U1094" s="148">
        <v>1</v>
      </c>
      <c r="V1094" s="148">
        <v>1</v>
      </c>
      <c r="W1094" s="148">
        <v>1</v>
      </c>
      <c r="X1094" s="148">
        <v>1</v>
      </c>
      <c r="Z1094" s="148" t="s">
        <v>95</v>
      </c>
    </row>
    <row r="1095" spans="1:26" x14ac:dyDescent="0.35">
      <c r="U1095" s="149">
        <v>2.826388888888889E-2</v>
      </c>
      <c r="V1095" s="149">
        <v>0.12826388888888887</v>
      </c>
      <c r="W1095" s="149">
        <v>0.4011805555555556</v>
      </c>
      <c r="X1095" s="149">
        <v>0.39076388888888891</v>
      </c>
      <c r="Z1095" s="148" t="s">
        <v>94</v>
      </c>
    </row>
    <row r="1096" spans="1:26" x14ac:dyDescent="0.35">
      <c r="U1096" s="149">
        <v>1.5208333333333332E-2</v>
      </c>
      <c r="V1096" s="149">
        <v>0.12930555555555556</v>
      </c>
      <c r="W1096" s="149">
        <v>0.39731481481481484</v>
      </c>
      <c r="X1096" s="149">
        <v>0.38803240740740735</v>
      </c>
      <c r="Z1096" s="148" t="s">
        <v>93</v>
      </c>
    </row>
    <row r="1097" spans="1:26" x14ac:dyDescent="0.35">
      <c r="U1097" s="148">
        <v>613333.33299999998</v>
      </c>
      <c r="V1097" s="148">
        <v>46000</v>
      </c>
      <c r="W1097" s="148">
        <v>-55000</v>
      </c>
      <c r="X1097" s="148">
        <v>-47666.667000000001</v>
      </c>
      <c r="Z1097" s="148" t="s">
        <v>92</v>
      </c>
    </row>
    <row r="1098" spans="1:26" x14ac:dyDescent="0.35">
      <c r="U1098" s="148">
        <v>1</v>
      </c>
      <c r="V1098" s="148">
        <v>1</v>
      </c>
      <c r="W1098" s="148">
        <v>1</v>
      </c>
      <c r="X1098" s="148">
        <v>1</v>
      </c>
      <c r="Z1098" s="148" t="s">
        <v>91</v>
      </c>
    </row>
    <row r="1099" spans="1:26" x14ac:dyDescent="0.35">
      <c r="U1099" s="149">
        <v>3.4583333333333334E-2</v>
      </c>
      <c r="V1099" s="149">
        <v>0.48875000000000002</v>
      </c>
      <c r="W1099" s="149">
        <v>0.47416666666666668</v>
      </c>
      <c r="X1099" s="149">
        <v>0.37624999999999997</v>
      </c>
      <c r="Z1099" s="148" t="s">
        <v>90</v>
      </c>
    </row>
    <row r="1100" spans="1:26" x14ac:dyDescent="0.35">
      <c r="U1100" s="149">
        <v>1.622685185185185E-2</v>
      </c>
      <c r="V1100" s="149">
        <v>0.47476851851851848</v>
      </c>
      <c r="W1100" s="149">
        <v>0.48640046296296297</v>
      </c>
      <c r="X1100" s="149">
        <v>0.38862268518518522</v>
      </c>
      <c r="Z1100" s="148" t="s">
        <v>89</v>
      </c>
    </row>
    <row r="1101" spans="1:26" x14ac:dyDescent="0.35">
      <c r="A1101" s="148" t="s">
        <v>117</v>
      </c>
      <c r="Z1101" s="148" t="s">
        <v>104</v>
      </c>
    </row>
    <row r="1102" spans="1:26" x14ac:dyDescent="0.35">
      <c r="Z1102" s="148" t="s">
        <v>103</v>
      </c>
    </row>
    <row r="1103" spans="1:26" x14ac:dyDescent="0.35">
      <c r="Z1103" s="148" t="s">
        <v>102</v>
      </c>
    </row>
    <row r="1104" spans="1:26" x14ac:dyDescent="0.35">
      <c r="Z1104" s="148" t="s">
        <v>101</v>
      </c>
    </row>
    <row r="1105" spans="1:26" x14ac:dyDescent="0.35">
      <c r="Z1105" s="148" t="s">
        <v>100</v>
      </c>
    </row>
    <row r="1106" spans="1:26" x14ac:dyDescent="0.35">
      <c r="Z1106" s="148" t="s">
        <v>99</v>
      </c>
    </row>
    <row r="1107" spans="1:26" x14ac:dyDescent="0.35">
      <c r="Z1107" s="148" t="s">
        <v>98</v>
      </c>
    </row>
    <row r="1108" spans="1:26" x14ac:dyDescent="0.35">
      <c r="Z1108" s="148" t="s">
        <v>97</v>
      </c>
    </row>
    <row r="1109" spans="1:26" x14ac:dyDescent="0.35">
      <c r="Z1109" s="148" t="s">
        <v>96</v>
      </c>
    </row>
    <row r="1110" spans="1:26" x14ac:dyDescent="0.35">
      <c r="Z1110" s="148" t="s">
        <v>95</v>
      </c>
    </row>
    <row r="1111" spans="1:26" x14ac:dyDescent="0.35">
      <c r="Z1111" s="148" t="s">
        <v>94</v>
      </c>
    </row>
    <row r="1112" spans="1:26" x14ac:dyDescent="0.35">
      <c r="Z1112" s="148" t="s">
        <v>93</v>
      </c>
    </row>
    <row r="1113" spans="1:26" x14ac:dyDescent="0.35">
      <c r="Z1113" s="148" t="s">
        <v>92</v>
      </c>
    </row>
    <row r="1114" spans="1:26" x14ac:dyDescent="0.35">
      <c r="Z1114" s="148" t="s">
        <v>91</v>
      </c>
    </row>
    <row r="1115" spans="1:26" x14ac:dyDescent="0.35">
      <c r="Z1115" s="148" t="s">
        <v>90</v>
      </c>
    </row>
    <row r="1116" spans="1:26" x14ac:dyDescent="0.35">
      <c r="Z1116" s="148" t="s">
        <v>89</v>
      </c>
    </row>
    <row r="1117" spans="1:26" x14ac:dyDescent="0.35">
      <c r="A1117" s="148" t="s">
        <v>116</v>
      </c>
      <c r="Z1117" s="148" t="s">
        <v>104</v>
      </c>
    </row>
    <row r="1118" spans="1:26" x14ac:dyDescent="0.35">
      <c r="Z1118" s="148" t="s">
        <v>103</v>
      </c>
    </row>
    <row r="1119" spans="1:26" x14ac:dyDescent="0.35">
      <c r="Z1119" s="148" t="s">
        <v>102</v>
      </c>
    </row>
    <row r="1120" spans="1:26" x14ac:dyDescent="0.35">
      <c r="Z1120" s="148" t="s">
        <v>101</v>
      </c>
    </row>
    <row r="1121" spans="1:26" x14ac:dyDescent="0.35">
      <c r="Z1121" s="148" t="s">
        <v>100</v>
      </c>
    </row>
    <row r="1122" spans="1:26" x14ac:dyDescent="0.35">
      <c r="Z1122" s="148" t="s">
        <v>99</v>
      </c>
    </row>
    <row r="1123" spans="1:26" x14ac:dyDescent="0.35">
      <c r="Z1123" s="148" t="s">
        <v>98</v>
      </c>
    </row>
    <row r="1124" spans="1:26" x14ac:dyDescent="0.35">
      <c r="Z1124" s="148" t="s">
        <v>97</v>
      </c>
    </row>
    <row r="1125" spans="1:26" x14ac:dyDescent="0.35">
      <c r="Z1125" s="148" t="s">
        <v>96</v>
      </c>
    </row>
    <row r="1126" spans="1:26" x14ac:dyDescent="0.35">
      <c r="Z1126" s="148" t="s">
        <v>95</v>
      </c>
    </row>
    <row r="1127" spans="1:26" x14ac:dyDescent="0.35">
      <c r="Z1127" s="148" t="s">
        <v>94</v>
      </c>
    </row>
    <row r="1128" spans="1:26" x14ac:dyDescent="0.35">
      <c r="Z1128" s="148" t="s">
        <v>93</v>
      </c>
    </row>
    <row r="1129" spans="1:26" x14ac:dyDescent="0.35">
      <c r="Z1129" s="148" t="s">
        <v>92</v>
      </c>
    </row>
    <row r="1130" spans="1:26" x14ac:dyDescent="0.35">
      <c r="Z1130" s="148" t="s">
        <v>91</v>
      </c>
    </row>
    <row r="1131" spans="1:26" x14ac:dyDescent="0.35">
      <c r="Z1131" s="148" t="s">
        <v>90</v>
      </c>
    </row>
    <row r="1132" spans="1:26" x14ac:dyDescent="0.35">
      <c r="Z1132" s="148" t="s">
        <v>89</v>
      </c>
    </row>
    <row r="1133" spans="1:26" x14ac:dyDescent="0.35">
      <c r="A1133" s="148" t="s">
        <v>115</v>
      </c>
      <c r="Z1133" s="148" t="s">
        <v>104</v>
      </c>
    </row>
    <row r="1134" spans="1:26" x14ac:dyDescent="0.35">
      <c r="Z1134" s="148" t="s">
        <v>103</v>
      </c>
    </row>
    <row r="1135" spans="1:26" x14ac:dyDescent="0.35">
      <c r="Z1135" s="148" t="s">
        <v>102</v>
      </c>
    </row>
    <row r="1136" spans="1:26" x14ac:dyDescent="0.35">
      <c r="Z1136" s="148" t="s">
        <v>101</v>
      </c>
    </row>
    <row r="1137" spans="1:26" x14ac:dyDescent="0.35">
      <c r="Z1137" s="148" t="s">
        <v>100</v>
      </c>
    </row>
    <row r="1138" spans="1:26" x14ac:dyDescent="0.35">
      <c r="Z1138" s="148" t="s">
        <v>99</v>
      </c>
    </row>
    <row r="1139" spans="1:26" x14ac:dyDescent="0.35">
      <c r="Z1139" s="148" t="s">
        <v>98</v>
      </c>
    </row>
    <row r="1140" spans="1:26" x14ac:dyDescent="0.35">
      <c r="Z1140" s="148" t="s">
        <v>97</v>
      </c>
    </row>
    <row r="1141" spans="1:26" x14ac:dyDescent="0.35">
      <c r="Z1141" s="148" t="s">
        <v>96</v>
      </c>
    </row>
    <row r="1142" spans="1:26" x14ac:dyDescent="0.35">
      <c r="Z1142" s="148" t="s">
        <v>95</v>
      </c>
    </row>
    <row r="1143" spans="1:26" x14ac:dyDescent="0.35">
      <c r="Z1143" s="148" t="s">
        <v>94</v>
      </c>
    </row>
    <row r="1144" spans="1:26" x14ac:dyDescent="0.35">
      <c r="Z1144" s="148" t="s">
        <v>93</v>
      </c>
    </row>
    <row r="1145" spans="1:26" x14ac:dyDescent="0.35">
      <c r="Z1145" s="148" t="s">
        <v>92</v>
      </c>
    </row>
    <row r="1146" spans="1:26" x14ac:dyDescent="0.35">
      <c r="Z1146" s="148" t="s">
        <v>91</v>
      </c>
    </row>
    <row r="1147" spans="1:26" x14ac:dyDescent="0.35">
      <c r="Z1147" s="148" t="s">
        <v>90</v>
      </c>
    </row>
    <row r="1148" spans="1:26" x14ac:dyDescent="0.35">
      <c r="Z1148" s="148" t="s">
        <v>89</v>
      </c>
    </row>
    <row r="1149" spans="1:26" x14ac:dyDescent="0.35">
      <c r="A1149" s="148" t="s">
        <v>114</v>
      </c>
      <c r="Z1149" s="148" t="s">
        <v>104</v>
      </c>
    </row>
    <row r="1150" spans="1:26" x14ac:dyDescent="0.35">
      <c r="Z1150" s="148" t="s">
        <v>103</v>
      </c>
    </row>
    <row r="1151" spans="1:26" x14ac:dyDescent="0.35">
      <c r="Z1151" s="148" t="s">
        <v>102</v>
      </c>
    </row>
    <row r="1152" spans="1:26" x14ac:dyDescent="0.35">
      <c r="Z1152" s="148" t="s">
        <v>101</v>
      </c>
    </row>
    <row r="1153" spans="1:26" x14ac:dyDescent="0.35">
      <c r="Z1153" s="148" t="s">
        <v>100</v>
      </c>
    </row>
    <row r="1154" spans="1:26" x14ac:dyDescent="0.35">
      <c r="Z1154" s="148" t="s">
        <v>99</v>
      </c>
    </row>
    <row r="1155" spans="1:26" x14ac:dyDescent="0.35">
      <c r="Z1155" s="148" t="s">
        <v>98</v>
      </c>
    </row>
    <row r="1156" spans="1:26" x14ac:dyDescent="0.35">
      <c r="Z1156" s="148" t="s">
        <v>97</v>
      </c>
    </row>
    <row r="1157" spans="1:26" x14ac:dyDescent="0.35">
      <c r="Z1157" s="148" t="s">
        <v>96</v>
      </c>
    </row>
    <row r="1158" spans="1:26" x14ac:dyDescent="0.35">
      <c r="Z1158" s="148" t="s">
        <v>95</v>
      </c>
    </row>
    <row r="1159" spans="1:26" x14ac:dyDescent="0.35">
      <c r="Z1159" s="148" t="s">
        <v>94</v>
      </c>
    </row>
    <row r="1160" spans="1:26" x14ac:dyDescent="0.35">
      <c r="Z1160" s="148" t="s">
        <v>93</v>
      </c>
    </row>
    <row r="1161" spans="1:26" x14ac:dyDescent="0.35">
      <c r="Z1161" s="148" t="s">
        <v>92</v>
      </c>
    </row>
    <row r="1162" spans="1:26" x14ac:dyDescent="0.35">
      <c r="Z1162" s="148" t="s">
        <v>91</v>
      </c>
    </row>
    <row r="1163" spans="1:26" x14ac:dyDescent="0.35">
      <c r="Z1163" s="148" t="s">
        <v>90</v>
      </c>
    </row>
    <row r="1164" spans="1:26" x14ac:dyDescent="0.35">
      <c r="Z1164" s="148" t="s">
        <v>89</v>
      </c>
    </row>
    <row r="1165" spans="1:26" x14ac:dyDescent="0.35">
      <c r="A1165" s="148" t="s">
        <v>113</v>
      </c>
      <c r="Z1165" s="148" t="s">
        <v>104</v>
      </c>
    </row>
    <row r="1166" spans="1:26" x14ac:dyDescent="0.35">
      <c r="Z1166" s="148" t="s">
        <v>103</v>
      </c>
    </row>
    <row r="1167" spans="1:26" x14ac:dyDescent="0.35">
      <c r="Z1167" s="148" t="s">
        <v>102</v>
      </c>
    </row>
    <row r="1168" spans="1:26" x14ac:dyDescent="0.35">
      <c r="Z1168" s="148" t="s">
        <v>101</v>
      </c>
    </row>
    <row r="1169" spans="1:26" x14ac:dyDescent="0.35">
      <c r="Z1169" s="148" t="s">
        <v>100</v>
      </c>
    </row>
    <row r="1170" spans="1:26" x14ac:dyDescent="0.35">
      <c r="Z1170" s="148" t="s">
        <v>99</v>
      </c>
    </row>
    <row r="1171" spans="1:26" x14ac:dyDescent="0.35">
      <c r="Z1171" s="148" t="s">
        <v>98</v>
      </c>
    </row>
    <row r="1172" spans="1:26" x14ac:dyDescent="0.35">
      <c r="Z1172" s="148" t="s">
        <v>97</v>
      </c>
    </row>
    <row r="1173" spans="1:26" x14ac:dyDescent="0.35">
      <c r="Z1173" s="148" t="s">
        <v>96</v>
      </c>
    </row>
    <row r="1174" spans="1:26" x14ac:dyDescent="0.35">
      <c r="Z1174" s="148" t="s">
        <v>95</v>
      </c>
    </row>
    <row r="1175" spans="1:26" x14ac:dyDescent="0.35">
      <c r="Z1175" s="148" t="s">
        <v>94</v>
      </c>
    </row>
    <row r="1176" spans="1:26" x14ac:dyDescent="0.35">
      <c r="Z1176" s="148" t="s">
        <v>93</v>
      </c>
    </row>
    <row r="1177" spans="1:26" x14ac:dyDescent="0.35">
      <c r="Z1177" s="148" t="s">
        <v>92</v>
      </c>
    </row>
    <row r="1178" spans="1:26" x14ac:dyDescent="0.35">
      <c r="Z1178" s="148" t="s">
        <v>91</v>
      </c>
    </row>
    <row r="1179" spans="1:26" x14ac:dyDescent="0.35">
      <c r="Z1179" s="148" t="s">
        <v>90</v>
      </c>
    </row>
    <row r="1180" spans="1:26" x14ac:dyDescent="0.35">
      <c r="Z1180" s="148" t="s">
        <v>89</v>
      </c>
    </row>
    <row r="1181" spans="1:26" x14ac:dyDescent="0.35">
      <c r="A1181" s="148" t="s">
        <v>112</v>
      </c>
      <c r="Z1181" s="148" t="s">
        <v>104</v>
      </c>
    </row>
    <row r="1182" spans="1:26" x14ac:dyDescent="0.35">
      <c r="Z1182" s="148" t="s">
        <v>103</v>
      </c>
    </row>
    <row r="1183" spans="1:26" x14ac:dyDescent="0.35">
      <c r="Z1183" s="148" t="s">
        <v>102</v>
      </c>
    </row>
    <row r="1184" spans="1:26" x14ac:dyDescent="0.35">
      <c r="Z1184" s="148" t="s">
        <v>101</v>
      </c>
    </row>
    <row r="1185" spans="1:26" x14ac:dyDescent="0.35">
      <c r="Z1185" s="148" t="s">
        <v>100</v>
      </c>
    </row>
    <row r="1186" spans="1:26" x14ac:dyDescent="0.35">
      <c r="Z1186" s="148" t="s">
        <v>99</v>
      </c>
    </row>
    <row r="1187" spans="1:26" x14ac:dyDescent="0.35">
      <c r="Z1187" s="148" t="s">
        <v>98</v>
      </c>
    </row>
    <row r="1188" spans="1:26" x14ac:dyDescent="0.35">
      <c r="Z1188" s="148" t="s">
        <v>97</v>
      </c>
    </row>
    <row r="1189" spans="1:26" x14ac:dyDescent="0.35">
      <c r="Z1189" s="148" t="s">
        <v>96</v>
      </c>
    </row>
    <row r="1190" spans="1:26" x14ac:dyDescent="0.35">
      <c r="Z1190" s="148" t="s">
        <v>95</v>
      </c>
    </row>
    <row r="1191" spans="1:26" x14ac:dyDescent="0.35">
      <c r="Z1191" s="148" t="s">
        <v>94</v>
      </c>
    </row>
    <row r="1192" spans="1:26" x14ac:dyDescent="0.35">
      <c r="Z1192" s="148" t="s">
        <v>93</v>
      </c>
    </row>
    <row r="1193" spans="1:26" x14ac:dyDescent="0.35">
      <c r="Z1193" s="148" t="s">
        <v>92</v>
      </c>
    </row>
    <row r="1194" spans="1:26" x14ac:dyDescent="0.35">
      <c r="Z1194" s="148" t="s">
        <v>91</v>
      </c>
    </row>
    <row r="1195" spans="1:26" x14ac:dyDescent="0.35">
      <c r="Z1195" s="148" t="s">
        <v>90</v>
      </c>
    </row>
    <row r="1196" spans="1:26" x14ac:dyDescent="0.35">
      <c r="Z1196" s="148" t="s">
        <v>89</v>
      </c>
    </row>
    <row r="1197" spans="1:26" x14ac:dyDescent="0.35">
      <c r="A1197" s="148" t="s">
        <v>111</v>
      </c>
      <c r="Z1197" s="148" t="s">
        <v>104</v>
      </c>
    </row>
    <row r="1198" spans="1:26" x14ac:dyDescent="0.35">
      <c r="Z1198" s="148" t="s">
        <v>103</v>
      </c>
    </row>
    <row r="1199" spans="1:26" x14ac:dyDescent="0.35">
      <c r="Z1199" s="148" t="s">
        <v>102</v>
      </c>
    </row>
    <row r="1200" spans="1:26" x14ac:dyDescent="0.35">
      <c r="Z1200" s="148" t="s">
        <v>101</v>
      </c>
    </row>
    <row r="1201" spans="1:26" x14ac:dyDescent="0.35">
      <c r="Z1201" s="148" t="s">
        <v>100</v>
      </c>
    </row>
    <row r="1202" spans="1:26" x14ac:dyDescent="0.35">
      <c r="Z1202" s="148" t="s">
        <v>99</v>
      </c>
    </row>
    <row r="1203" spans="1:26" x14ac:dyDescent="0.35">
      <c r="Z1203" s="148" t="s">
        <v>98</v>
      </c>
    </row>
    <row r="1204" spans="1:26" x14ac:dyDescent="0.35">
      <c r="Z1204" s="148" t="s">
        <v>97</v>
      </c>
    </row>
    <row r="1205" spans="1:26" x14ac:dyDescent="0.35">
      <c r="Z1205" s="148" t="s">
        <v>96</v>
      </c>
    </row>
    <row r="1206" spans="1:26" x14ac:dyDescent="0.35">
      <c r="Z1206" s="148" t="s">
        <v>95</v>
      </c>
    </row>
    <row r="1207" spans="1:26" x14ac:dyDescent="0.35">
      <c r="Z1207" s="148" t="s">
        <v>94</v>
      </c>
    </row>
    <row r="1208" spans="1:26" x14ac:dyDescent="0.35">
      <c r="Z1208" s="148" t="s">
        <v>93</v>
      </c>
    </row>
    <row r="1209" spans="1:26" x14ac:dyDescent="0.35">
      <c r="Z1209" s="148" t="s">
        <v>92</v>
      </c>
    </row>
    <row r="1210" spans="1:26" x14ac:dyDescent="0.35">
      <c r="Z1210" s="148" t="s">
        <v>91</v>
      </c>
    </row>
    <row r="1211" spans="1:26" x14ac:dyDescent="0.35">
      <c r="Z1211" s="148" t="s">
        <v>90</v>
      </c>
    </row>
    <row r="1212" spans="1:26" x14ac:dyDescent="0.35">
      <c r="Z1212" s="148" t="s">
        <v>89</v>
      </c>
    </row>
    <row r="1213" spans="1:26" x14ac:dyDescent="0.35">
      <c r="A1213" s="148" t="s">
        <v>110</v>
      </c>
      <c r="Z1213" s="148" t="s">
        <v>104</v>
      </c>
    </row>
    <row r="1214" spans="1:26" x14ac:dyDescent="0.35">
      <c r="Z1214" s="148" t="s">
        <v>103</v>
      </c>
    </row>
    <row r="1215" spans="1:26" x14ac:dyDescent="0.35">
      <c r="Z1215" s="148" t="s">
        <v>102</v>
      </c>
    </row>
    <row r="1216" spans="1:26" x14ac:dyDescent="0.35">
      <c r="Z1216" s="148" t="s">
        <v>101</v>
      </c>
    </row>
    <row r="1217" spans="1:26" x14ac:dyDescent="0.35">
      <c r="Z1217" s="148" t="s">
        <v>100</v>
      </c>
    </row>
    <row r="1218" spans="1:26" x14ac:dyDescent="0.35">
      <c r="Z1218" s="148" t="s">
        <v>99</v>
      </c>
    </row>
    <row r="1219" spans="1:26" x14ac:dyDescent="0.35">
      <c r="Z1219" s="148" t="s">
        <v>98</v>
      </c>
    </row>
    <row r="1220" spans="1:26" x14ac:dyDescent="0.35">
      <c r="Z1220" s="148" t="s">
        <v>97</v>
      </c>
    </row>
    <row r="1221" spans="1:26" x14ac:dyDescent="0.35">
      <c r="Z1221" s="148" t="s">
        <v>96</v>
      </c>
    </row>
    <row r="1222" spans="1:26" x14ac:dyDescent="0.35">
      <c r="Z1222" s="148" t="s">
        <v>95</v>
      </c>
    </row>
    <row r="1223" spans="1:26" x14ac:dyDescent="0.35">
      <c r="Z1223" s="148" t="s">
        <v>94</v>
      </c>
    </row>
    <row r="1224" spans="1:26" x14ac:dyDescent="0.35">
      <c r="Z1224" s="148" t="s">
        <v>93</v>
      </c>
    </row>
    <row r="1225" spans="1:26" x14ac:dyDescent="0.35">
      <c r="Z1225" s="148" t="s">
        <v>92</v>
      </c>
    </row>
    <row r="1226" spans="1:26" x14ac:dyDescent="0.35">
      <c r="Z1226" s="148" t="s">
        <v>91</v>
      </c>
    </row>
    <row r="1227" spans="1:26" x14ac:dyDescent="0.35">
      <c r="Z1227" s="148" t="s">
        <v>90</v>
      </c>
    </row>
    <row r="1228" spans="1:26" x14ac:dyDescent="0.35">
      <c r="Z1228" s="148" t="s">
        <v>89</v>
      </c>
    </row>
    <row r="1229" spans="1:26" x14ac:dyDescent="0.35">
      <c r="A1229" s="148" t="s">
        <v>109</v>
      </c>
      <c r="Z1229" s="148" t="s">
        <v>104</v>
      </c>
    </row>
    <row r="1230" spans="1:26" x14ac:dyDescent="0.35">
      <c r="Z1230" s="148" t="s">
        <v>103</v>
      </c>
    </row>
    <row r="1231" spans="1:26" x14ac:dyDescent="0.35">
      <c r="Z1231" s="148" t="s">
        <v>102</v>
      </c>
    </row>
    <row r="1232" spans="1:26" x14ac:dyDescent="0.35">
      <c r="Z1232" s="148" t="s">
        <v>101</v>
      </c>
    </row>
    <row r="1233" spans="1:26" x14ac:dyDescent="0.35">
      <c r="Z1233" s="148" t="s">
        <v>100</v>
      </c>
    </row>
    <row r="1234" spans="1:26" x14ac:dyDescent="0.35">
      <c r="Z1234" s="148" t="s">
        <v>99</v>
      </c>
    </row>
    <row r="1235" spans="1:26" x14ac:dyDescent="0.35">
      <c r="Z1235" s="148" t="s">
        <v>98</v>
      </c>
    </row>
    <row r="1236" spans="1:26" x14ac:dyDescent="0.35">
      <c r="Z1236" s="148" t="s">
        <v>97</v>
      </c>
    </row>
    <row r="1237" spans="1:26" x14ac:dyDescent="0.35">
      <c r="Z1237" s="148" t="s">
        <v>96</v>
      </c>
    </row>
    <row r="1238" spans="1:26" x14ac:dyDescent="0.35">
      <c r="Z1238" s="148" t="s">
        <v>95</v>
      </c>
    </row>
    <row r="1239" spans="1:26" x14ac:dyDescent="0.35">
      <c r="Z1239" s="148" t="s">
        <v>94</v>
      </c>
    </row>
    <row r="1240" spans="1:26" x14ac:dyDescent="0.35">
      <c r="Z1240" s="148" t="s">
        <v>93</v>
      </c>
    </row>
    <row r="1241" spans="1:26" x14ac:dyDescent="0.35">
      <c r="Z1241" s="148" t="s">
        <v>92</v>
      </c>
    </row>
    <row r="1242" spans="1:26" x14ac:dyDescent="0.35">
      <c r="Z1242" s="148" t="s">
        <v>91</v>
      </c>
    </row>
    <row r="1243" spans="1:26" x14ac:dyDescent="0.35">
      <c r="Z1243" s="148" t="s">
        <v>90</v>
      </c>
    </row>
    <row r="1244" spans="1:26" x14ac:dyDescent="0.35">
      <c r="Z1244" s="148" t="s">
        <v>89</v>
      </c>
    </row>
    <row r="1245" spans="1:26" x14ac:dyDescent="0.35">
      <c r="A1245" s="148" t="s">
        <v>108</v>
      </c>
      <c r="Z1245" s="148" t="s">
        <v>104</v>
      </c>
    </row>
    <row r="1246" spans="1:26" x14ac:dyDescent="0.35">
      <c r="Z1246" s="148" t="s">
        <v>103</v>
      </c>
    </row>
    <row r="1247" spans="1:26" x14ac:dyDescent="0.35">
      <c r="Z1247" s="148" t="s">
        <v>102</v>
      </c>
    </row>
    <row r="1248" spans="1:26" x14ac:dyDescent="0.35">
      <c r="Z1248" s="148" t="s">
        <v>101</v>
      </c>
    </row>
    <row r="1249" spans="1:26" x14ac:dyDescent="0.35">
      <c r="Z1249" s="148" t="s">
        <v>100</v>
      </c>
    </row>
    <row r="1250" spans="1:26" x14ac:dyDescent="0.35">
      <c r="Z1250" s="148" t="s">
        <v>99</v>
      </c>
    </row>
    <row r="1251" spans="1:26" x14ac:dyDescent="0.35">
      <c r="Z1251" s="148" t="s">
        <v>98</v>
      </c>
    </row>
    <row r="1252" spans="1:26" x14ac:dyDescent="0.35">
      <c r="Z1252" s="148" t="s">
        <v>97</v>
      </c>
    </row>
    <row r="1253" spans="1:26" x14ac:dyDescent="0.35">
      <c r="Z1253" s="148" t="s">
        <v>96</v>
      </c>
    </row>
    <row r="1254" spans="1:26" x14ac:dyDescent="0.35">
      <c r="Z1254" s="148" t="s">
        <v>95</v>
      </c>
    </row>
    <row r="1255" spans="1:26" x14ac:dyDescent="0.35">
      <c r="Z1255" s="148" t="s">
        <v>94</v>
      </c>
    </row>
    <row r="1256" spans="1:26" x14ac:dyDescent="0.35">
      <c r="Z1256" s="148" t="s">
        <v>93</v>
      </c>
    </row>
    <row r="1257" spans="1:26" x14ac:dyDescent="0.35">
      <c r="Z1257" s="148" t="s">
        <v>92</v>
      </c>
    </row>
    <row r="1258" spans="1:26" x14ac:dyDescent="0.35">
      <c r="Z1258" s="148" t="s">
        <v>91</v>
      </c>
    </row>
    <row r="1259" spans="1:26" x14ac:dyDescent="0.35">
      <c r="Z1259" s="148" t="s">
        <v>90</v>
      </c>
    </row>
    <row r="1260" spans="1:26" x14ac:dyDescent="0.35">
      <c r="Z1260" s="148" t="s">
        <v>89</v>
      </c>
    </row>
    <row r="1261" spans="1:26" x14ac:dyDescent="0.35">
      <c r="A1261" s="148" t="s">
        <v>107</v>
      </c>
      <c r="Z1261" s="148" t="s">
        <v>104</v>
      </c>
    </row>
    <row r="1262" spans="1:26" x14ac:dyDescent="0.35">
      <c r="Z1262" s="148" t="s">
        <v>103</v>
      </c>
    </row>
    <row r="1263" spans="1:26" x14ac:dyDescent="0.35">
      <c r="Z1263" s="148" t="s">
        <v>102</v>
      </c>
    </row>
    <row r="1264" spans="1:26" x14ac:dyDescent="0.35">
      <c r="Z1264" s="148" t="s">
        <v>101</v>
      </c>
    </row>
    <row r="1265" spans="1:26" x14ac:dyDescent="0.35">
      <c r="Z1265" s="148" t="s">
        <v>100</v>
      </c>
    </row>
    <row r="1266" spans="1:26" x14ac:dyDescent="0.35">
      <c r="Z1266" s="148" t="s">
        <v>99</v>
      </c>
    </row>
    <row r="1267" spans="1:26" x14ac:dyDescent="0.35">
      <c r="Z1267" s="148" t="s">
        <v>98</v>
      </c>
    </row>
    <row r="1268" spans="1:26" x14ac:dyDescent="0.35">
      <c r="Z1268" s="148" t="s">
        <v>97</v>
      </c>
    </row>
    <row r="1269" spans="1:26" x14ac:dyDescent="0.35">
      <c r="Z1269" s="148" t="s">
        <v>96</v>
      </c>
    </row>
    <row r="1270" spans="1:26" x14ac:dyDescent="0.35">
      <c r="Z1270" s="148" t="s">
        <v>95</v>
      </c>
    </row>
    <row r="1271" spans="1:26" x14ac:dyDescent="0.35">
      <c r="Z1271" s="148" t="s">
        <v>94</v>
      </c>
    </row>
    <row r="1272" spans="1:26" x14ac:dyDescent="0.35">
      <c r="Z1272" s="148" t="s">
        <v>93</v>
      </c>
    </row>
    <row r="1273" spans="1:26" x14ac:dyDescent="0.35">
      <c r="Z1273" s="148" t="s">
        <v>92</v>
      </c>
    </row>
    <row r="1274" spans="1:26" x14ac:dyDescent="0.35">
      <c r="Z1274" s="148" t="s">
        <v>91</v>
      </c>
    </row>
    <row r="1275" spans="1:26" x14ac:dyDescent="0.35">
      <c r="Z1275" s="148" t="s">
        <v>90</v>
      </c>
    </row>
    <row r="1276" spans="1:26" x14ac:dyDescent="0.35">
      <c r="Z1276" s="148" t="s">
        <v>89</v>
      </c>
    </row>
    <row r="1277" spans="1:26" x14ac:dyDescent="0.35">
      <c r="A1277" s="148" t="s">
        <v>106</v>
      </c>
      <c r="Z1277" s="148" t="s">
        <v>104</v>
      </c>
    </row>
    <row r="1278" spans="1:26" x14ac:dyDescent="0.35">
      <c r="Z1278" s="148" t="s">
        <v>103</v>
      </c>
    </row>
    <row r="1279" spans="1:26" x14ac:dyDescent="0.35">
      <c r="Z1279" s="148" t="s">
        <v>102</v>
      </c>
    </row>
    <row r="1280" spans="1:26" x14ac:dyDescent="0.35">
      <c r="Z1280" s="148" t="s">
        <v>101</v>
      </c>
    </row>
    <row r="1281" spans="1:26" x14ac:dyDescent="0.35">
      <c r="Z1281" s="148" t="s">
        <v>100</v>
      </c>
    </row>
    <row r="1282" spans="1:26" x14ac:dyDescent="0.35">
      <c r="Z1282" s="148" t="s">
        <v>99</v>
      </c>
    </row>
    <row r="1283" spans="1:26" x14ac:dyDescent="0.35">
      <c r="Z1283" s="148" t="s">
        <v>98</v>
      </c>
    </row>
    <row r="1284" spans="1:26" x14ac:dyDescent="0.35">
      <c r="Z1284" s="148" t="s">
        <v>97</v>
      </c>
    </row>
    <row r="1285" spans="1:26" x14ac:dyDescent="0.35">
      <c r="Z1285" s="148" t="s">
        <v>96</v>
      </c>
    </row>
    <row r="1286" spans="1:26" x14ac:dyDescent="0.35">
      <c r="Z1286" s="148" t="s">
        <v>95</v>
      </c>
    </row>
    <row r="1287" spans="1:26" x14ac:dyDescent="0.35">
      <c r="Z1287" s="148" t="s">
        <v>94</v>
      </c>
    </row>
    <row r="1288" spans="1:26" x14ac:dyDescent="0.35">
      <c r="Z1288" s="148" t="s">
        <v>93</v>
      </c>
    </row>
    <row r="1289" spans="1:26" x14ac:dyDescent="0.35">
      <c r="Z1289" s="148" t="s">
        <v>92</v>
      </c>
    </row>
    <row r="1290" spans="1:26" x14ac:dyDescent="0.35">
      <c r="Z1290" s="148" t="s">
        <v>91</v>
      </c>
    </row>
    <row r="1291" spans="1:26" x14ac:dyDescent="0.35">
      <c r="Z1291" s="148" t="s">
        <v>90</v>
      </c>
    </row>
    <row r="1292" spans="1:26" x14ac:dyDescent="0.35">
      <c r="Z1292" s="148" t="s">
        <v>89</v>
      </c>
    </row>
    <row r="1293" spans="1:26" x14ac:dyDescent="0.35">
      <c r="A1293" s="148" t="s">
        <v>105</v>
      </c>
      <c r="Z1293" s="148" t="s">
        <v>104</v>
      </c>
    </row>
    <row r="1294" spans="1:26" x14ac:dyDescent="0.35">
      <c r="Z1294" s="148" t="s">
        <v>103</v>
      </c>
    </row>
    <row r="1295" spans="1:26" x14ac:dyDescent="0.35">
      <c r="Z1295" s="148" t="s">
        <v>102</v>
      </c>
    </row>
    <row r="1296" spans="1:26" x14ac:dyDescent="0.35">
      <c r="Z1296" s="148" t="s">
        <v>101</v>
      </c>
    </row>
    <row r="1297" spans="26:26" x14ac:dyDescent="0.35">
      <c r="Z1297" s="148" t="s">
        <v>100</v>
      </c>
    </row>
    <row r="1298" spans="26:26" x14ac:dyDescent="0.35">
      <c r="Z1298" s="148" t="s">
        <v>99</v>
      </c>
    </row>
    <row r="1299" spans="26:26" x14ac:dyDescent="0.35">
      <c r="Z1299" s="148" t="s">
        <v>98</v>
      </c>
    </row>
    <row r="1300" spans="26:26" x14ac:dyDescent="0.35">
      <c r="Z1300" s="148" t="s">
        <v>97</v>
      </c>
    </row>
    <row r="1301" spans="26:26" x14ac:dyDescent="0.35">
      <c r="Z1301" s="148" t="s">
        <v>96</v>
      </c>
    </row>
    <row r="1302" spans="26:26" x14ac:dyDescent="0.35">
      <c r="Z1302" s="148" t="s">
        <v>95</v>
      </c>
    </row>
    <row r="1303" spans="26:26" x14ac:dyDescent="0.35">
      <c r="Z1303" s="148" t="s">
        <v>94</v>
      </c>
    </row>
    <row r="1304" spans="26:26" x14ac:dyDescent="0.35">
      <c r="Z1304" s="148" t="s">
        <v>93</v>
      </c>
    </row>
    <row r="1305" spans="26:26" x14ac:dyDescent="0.35">
      <c r="Z1305" s="148" t="s">
        <v>92</v>
      </c>
    </row>
    <row r="1306" spans="26:26" x14ac:dyDescent="0.35">
      <c r="Z1306" s="148" t="s">
        <v>91</v>
      </c>
    </row>
    <row r="1307" spans="26:26" x14ac:dyDescent="0.35">
      <c r="Z1307" s="148" t="s">
        <v>90</v>
      </c>
    </row>
    <row r="1308" spans="26:26" x14ac:dyDescent="0.35">
      <c r="Z1308" s="148" t="s">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2"/>
  <sheetViews>
    <sheetView workbookViewId="0">
      <selection activeCell="N5" sqref="N5"/>
    </sheetView>
  </sheetViews>
  <sheetFormatPr defaultRowHeight="14.5" x14ac:dyDescent="0.35"/>
  <sheetData>
    <row r="1" spans="1:38" x14ac:dyDescent="0.35">
      <c r="A1" s="148" t="s">
        <v>128</v>
      </c>
      <c r="B1" s="152" t="s">
        <v>186</v>
      </c>
      <c r="C1" s="148" t="s">
        <v>80</v>
      </c>
      <c r="D1" s="148" t="s">
        <v>81</v>
      </c>
      <c r="E1" s="148" t="s">
        <v>82</v>
      </c>
      <c r="F1" s="148" t="s">
        <v>83</v>
      </c>
      <c r="G1" s="148" t="s">
        <v>125</v>
      </c>
      <c r="H1" s="148" t="s">
        <v>124</v>
      </c>
      <c r="I1" s="148" t="s">
        <v>123</v>
      </c>
      <c r="K1" s="152"/>
      <c r="L1" s="152"/>
      <c r="M1" s="152"/>
      <c r="N1" s="152"/>
      <c r="O1" s="152"/>
      <c r="P1" s="152"/>
      <c r="Q1" s="152"/>
      <c r="S1" s="152"/>
      <c r="T1" s="152"/>
      <c r="U1" s="152"/>
      <c r="V1" s="152"/>
      <c r="W1" s="152"/>
      <c r="X1" s="152"/>
      <c r="Y1" s="152"/>
      <c r="Z1" s="152"/>
      <c r="AA1" s="152"/>
      <c r="AB1" s="152"/>
      <c r="AC1" s="152"/>
      <c r="AD1" s="152"/>
      <c r="AF1" s="152"/>
      <c r="AG1" s="152"/>
      <c r="AH1" s="152"/>
      <c r="AI1" s="152"/>
      <c r="AJ1" s="152"/>
      <c r="AK1" s="152"/>
      <c r="AL1" s="152"/>
    </row>
    <row r="2" spans="1:38" x14ac:dyDescent="0.35">
      <c r="A2" s="149">
        <v>6.9444444444444444E-5</v>
      </c>
      <c r="B2" s="148">
        <v>37</v>
      </c>
      <c r="C2" s="148">
        <v>66</v>
      </c>
      <c r="D2" s="148">
        <v>9643</v>
      </c>
      <c r="E2" s="148">
        <v>7875</v>
      </c>
      <c r="F2" s="148">
        <v>7848</v>
      </c>
      <c r="G2" s="148">
        <v>2003</v>
      </c>
      <c r="H2" s="148">
        <v>2161</v>
      </c>
      <c r="I2" s="148">
        <v>2420</v>
      </c>
      <c r="K2" s="153"/>
      <c r="L2" s="78"/>
      <c r="M2" s="78"/>
      <c r="N2" s="78"/>
      <c r="O2" s="78"/>
      <c r="P2" s="78"/>
      <c r="Q2" s="78"/>
      <c r="S2" s="78"/>
      <c r="T2" s="78"/>
      <c r="U2" s="78"/>
      <c r="V2" s="78"/>
      <c r="W2" s="78"/>
      <c r="X2" s="78"/>
      <c r="Y2" s="78"/>
      <c r="Z2" s="78"/>
      <c r="AA2" s="78"/>
      <c r="AB2" s="78"/>
      <c r="AC2" s="78"/>
      <c r="AD2" s="78"/>
      <c r="AF2" s="78"/>
      <c r="AG2" s="78"/>
      <c r="AH2" s="78"/>
      <c r="AI2" s="78"/>
      <c r="AJ2" s="78"/>
      <c r="AK2" s="78"/>
      <c r="AL2" s="78"/>
    </row>
    <row r="3" spans="1:38" x14ac:dyDescent="0.35">
      <c r="A3" s="149">
        <v>2.1527777777777778E-3</v>
      </c>
      <c r="B3" s="148">
        <v>37</v>
      </c>
      <c r="C3" s="148">
        <v>111</v>
      </c>
      <c r="D3" s="148">
        <v>7044</v>
      </c>
      <c r="E3" s="148">
        <v>5787</v>
      </c>
      <c r="F3" s="148">
        <v>6154</v>
      </c>
      <c r="G3" s="148">
        <v>1720</v>
      </c>
      <c r="H3" s="148">
        <v>1915</v>
      </c>
      <c r="I3" s="148">
        <v>1921</v>
      </c>
      <c r="K3" s="153"/>
      <c r="L3" s="78"/>
      <c r="M3" s="78"/>
      <c r="N3" s="78"/>
      <c r="O3" s="78"/>
      <c r="P3" s="78"/>
      <c r="Q3" s="78"/>
      <c r="S3" s="78"/>
      <c r="T3" s="78"/>
      <c r="U3" s="78"/>
      <c r="V3" s="78"/>
      <c r="W3" s="78"/>
      <c r="X3" s="78"/>
      <c r="Y3" s="78"/>
      <c r="Z3" s="78"/>
      <c r="AA3" s="78"/>
      <c r="AB3" s="78"/>
      <c r="AC3" s="78"/>
      <c r="AD3" s="78"/>
      <c r="AF3" s="78"/>
      <c r="AG3" s="78"/>
      <c r="AH3" s="78"/>
      <c r="AI3" s="78"/>
      <c r="AJ3" s="78"/>
      <c r="AK3" s="78"/>
      <c r="AL3" s="78"/>
    </row>
    <row r="4" spans="1:38" x14ac:dyDescent="0.35">
      <c r="A4" s="149">
        <v>4.2361111111111106E-3</v>
      </c>
      <c r="B4" s="148">
        <v>37</v>
      </c>
      <c r="C4" s="148">
        <v>227</v>
      </c>
      <c r="D4" s="148">
        <v>5900</v>
      </c>
      <c r="E4" s="148">
        <v>5103</v>
      </c>
      <c r="F4" s="148">
        <v>4617</v>
      </c>
      <c r="G4" s="148">
        <v>1319</v>
      </c>
      <c r="H4" s="148">
        <v>1451</v>
      </c>
      <c r="I4" s="148">
        <v>1391</v>
      </c>
      <c r="K4" s="153"/>
      <c r="L4" s="78"/>
      <c r="M4" s="78"/>
      <c r="N4" s="78"/>
      <c r="O4" s="78"/>
      <c r="P4" s="78"/>
      <c r="Q4" s="78"/>
      <c r="S4" s="78"/>
      <c r="T4" s="78"/>
      <c r="U4" s="78"/>
      <c r="V4" s="78"/>
      <c r="W4" s="78"/>
      <c r="X4" s="78"/>
      <c r="Y4" s="78"/>
      <c r="Z4" s="78"/>
      <c r="AA4" s="78"/>
      <c r="AB4" s="78"/>
      <c r="AC4" s="78"/>
      <c r="AD4" s="78"/>
      <c r="AF4" s="78"/>
      <c r="AG4" s="78"/>
      <c r="AH4" s="78"/>
      <c r="AI4" s="78"/>
      <c r="AJ4" s="78"/>
      <c r="AK4" s="78"/>
      <c r="AL4" s="78"/>
    </row>
    <row r="5" spans="1:38" x14ac:dyDescent="0.35">
      <c r="A5" s="149">
        <v>6.3194444444444444E-3</v>
      </c>
      <c r="B5" s="148">
        <v>37</v>
      </c>
      <c r="C5" s="148">
        <v>191</v>
      </c>
      <c r="D5" s="148">
        <v>5089</v>
      </c>
      <c r="E5" s="148">
        <v>4724</v>
      </c>
      <c r="F5" s="148">
        <v>4778</v>
      </c>
      <c r="G5" s="148">
        <v>1278</v>
      </c>
      <c r="H5" s="148">
        <v>1296</v>
      </c>
      <c r="I5" s="148">
        <v>1090</v>
      </c>
      <c r="K5" s="153"/>
      <c r="L5" s="78"/>
      <c r="M5" s="78"/>
      <c r="N5" s="78"/>
      <c r="O5" s="78"/>
      <c r="P5" s="78"/>
      <c r="Q5" s="78"/>
      <c r="S5" s="78"/>
      <c r="T5" s="78"/>
      <c r="U5" s="78"/>
      <c r="V5" s="78"/>
      <c r="W5" s="78"/>
      <c r="X5" s="78"/>
      <c r="Y5" s="78"/>
      <c r="Z5" s="78"/>
      <c r="AA5" s="78"/>
      <c r="AB5" s="78"/>
      <c r="AC5" s="78"/>
      <c r="AD5" s="78"/>
      <c r="AF5" s="78"/>
      <c r="AG5" s="78"/>
      <c r="AH5" s="78"/>
      <c r="AI5" s="78"/>
      <c r="AJ5" s="78"/>
      <c r="AK5" s="78"/>
      <c r="AL5" s="78"/>
    </row>
    <row r="6" spans="1:38" x14ac:dyDescent="0.35">
      <c r="A6" s="149">
        <v>8.4027777777777781E-3</v>
      </c>
      <c r="B6" s="148">
        <v>37</v>
      </c>
      <c r="C6" s="148">
        <v>146</v>
      </c>
      <c r="D6" s="148">
        <v>4269</v>
      </c>
      <c r="E6" s="148">
        <v>3925</v>
      </c>
      <c r="F6" s="148">
        <v>3934</v>
      </c>
      <c r="G6" s="148">
        <v>1192</v>
      </c>
      <c r="H6" s="148">
        <v>1089</v>
      </c>
      <c r="I6" s="148">
        <v>1084</v>
      </c>
      <c r="K6" s="153"/>
      <c r="L6" s="78"/>
      <c r="M6" s="78"/>
      <c r="N6" s="78"/>
      <c r="O6" s="78"/>
      <c r="P6" s="78"/>
      <c r="Q6" s="78"/>
      <c r="S6" s="78"/>
      <c r="T6" s="78"/>
      <c r="U6" s="78"/>
      <c r="V6" s="78"/>
      <c r="W6" s="78"/>
      <c r="X6" s="78"/>
      <c r="Y6" s="78"/>
      <c r="Z6" s="78"/>
      <c r="AA6" s="78"/>
      <c r="AB6" s="78"/>
      <c r="AC6" s="78"/>
      <c r="AD6" s="78"/>
      <c r="AF6" s="78"/>
      <c r="AG6" s="78"/>
      <c r="AH6" s="78"/>
      <c r="AI6" s="78"/>
      <c r="AJ6" s="78"/>
      <c r="AK6" s="78"/>
      <c r="AL6" s="78"/>
    </row>
    <row r="7" spans="1:38" x14ac:dyDescent="0.35">
      <c r="A7" s="149">
        <v>1.0486111111111111E-2</v>
      </c>
      <c r="B7" s="148">
        <v>37</v>
      </c>
      <c r="C7" s="148">
        <v>139</v>
      </c>
      <c r="D7" s="148">
        <v>4312</v>
      </c>
      <c r="E7" s="148">
        <v>3626</v>
      </c>
      <c r="F7" s="148">
        <v>3760</v>
      </c>
      <c r="G7" s="148">
        <v>991</v>
      </c>
      <c r="H7" s="148">
        <v>1113</v>
      </c>
      <c r="I7" s="148">
        <v>959</v>
      </c>
      <c r="K7" s="153"/>
      <c r="L7" s="78"/>
      <c r="M7" s="78"/>
      <c r="N7" s="78"/>
      <c r="O7" s="78"/>
      <c r="P7" s="78"/>
      <c r="Q7" s="78"/>
      <c r="S7" s="78"/>
      <c r="T7" s="78"/>
      <c r="U7" s="78"/>
      <c r="V7" s="78"/>
      <c r="W7" s="78"/>
      <c r="X7" s="78"/>
      <c r="Y7" s="78"/>
      <c r="Z7" s="78"/>
      <c r="AA7" s="78"/>
      <c r="AB7" s="78"/>
      <c r="AC7" s="78"/>
      <c r="AD7" s="78"/>
      <c r="AF7" s="78"/>
      <c r="AG7" s="78"/>
      <c r="AH7" s="78"/>
      <c r="AI7" s="78"/>
      <c r="AJ7" s="78"/>
      <c r="AK7" s="78"/>
      <c r="AL7" s="78"/>
    </row>
    <row r="8" spans="1:38" x14ac:dyDescent="0.35">
      <c r="A8" s="149">
        <v>1.2569444444444446E-2</v>
      </c>
      <c r="B8" s="148">
        <v>37</v>
      </c>
      <c r="C8" s="148">
        <v>115</v>
      </c>
      <c r="D8" s="148">
        <v>4002</v>
      </c>
      <c r="E8" s="148">
        <v>3598</v>
      </c>
      <c r="F8" s="148">
        <v>3381</v>
      </c>
      <c r="G8" s="148">
        <v>839</v>
      </c>
      <c r="H8" s="148">
        <v>1088</v>
      </c>
      <c r="I8" s="148">
        <v>843</v>
      </c>
      <c r="K8" s="153"/>
      <c r="L8" s="78"/>
      <c r="M8" s="78"/>
      <c r="N8" s="78"/>
      <c r="O8" s="78"/>
      <c r="P8" s="78"/>
      <c r="Q8" s="78"/>
      <c r="S8" s="78"/>
      <c r="T8" s="78"/>
      <c r="U8" s="78"/>
      <c r="V8" s="78"/>
      <c r="W8" s="78"/>
      <c r="X8" s="78"/>
      <c r="Y8" s="78"/>
      <c r="Z8" s="78"/>
      <c r="AA8" s="78"/>
      <c r="AB8" s="78"/>
      <c r="AC8" s="78"/>
      <c r="AD8" s="78"/>
      <c r="AF8" s="78"/>
      <c r="AG8" s="78"/>
      <c r="AH8" s="78"/>
      <c r="AI8" s="78"/>
      <c r="AJ8" s="78"/>
      <c r="AK8" s="78"/>
      <c r="AL8" s="78"/>
    </row>
    <row r="9" spans="1:38" x14ac:dyDescent="0.35">
      <c r="A9" s="149">
        <v>1.4652777777777778E-2</v>
      </c>
      <c r="B9" s="148">
        <v>37</v>
      </c>
      <c r="C9" s="148">
        <v>233</v>
      </c>
      <c r="D9" s="148">
        <v>3230</v>
      </c>
      <c r="E9" s="148">
        <v>3149</v>
      </c>
      <c r="F9" s="148">
        <v>3023</v>
      </c>
      <c r="G9" s="148">
        <v>851</v>
      </c>
      <c r="H9" s="148">
        <v>634</v>
      </c>
      <c r="I9" s="148">
        <v>744</v>
      </c>
      <c r="K9" s="153"/>
      <c r="L9" s="78"/>
      <c r="M9" s="78"/>
      <c r="N9" s="78"/>
      <c r="O9" s="78"/>
      <c r="P9" s="78"/>
      <c r="Q9" s="78"/>
      <c r="S9" s="78"/>
      <c r="T9" s="78"/>
      <c r="U9" s="78"/>
      <c r="V9" s="78"/>
      <c r="W9" s="78"/>
      <c r="X9" s="78"/>
      <c r="Y9" s="78"/>
      <c r="Z9" s="78"/>
      <c r="AA9" s="78"/>
      <c r="AB9" s="78"/>
      <c r="AC9" s="78"/>
      <c r="AD9" s="78"/>
      <c r="AF9" s="78"/>
      <c r="AG9" s="78"/>
      <c r="AH9" s="78"/>
      <c r="AI9" s="78"/>
      <c r="AJ9" s="78"/>
      <c r="AK9" s="78"/>
      <c r="AL9" s="78"/>
    </row>
    <row r="10" spans="1:38" x14ac:dyDescent="0.35">
      <c r="A10" s="149">
        <v>1.6736111111111111E-2</v>
      </c>
      <c r="B10" s="148">
        <v>37</v>
      </c>
      <c r="C10" s="148">
        <v>163</v>
      </c>
      <c r="D10" s="148">
        <v>3561</v>
      </c>
      <c r="E10" s="148">
        <v>3043</v>
      </c>
      <c r="F10" s="148">
        <v>3114</v>
      </c>
      <c r="G10" s="148">
        <v>832</v>
      </c>
      <c r="H10" s="148">
        <v>757</v>
      </c>
      <c r="I10" s="148">
        <v>642</v>
      </c>
      <c r="K10" s="153"/>
      <c r="L10" s="78"/>
      <c r="M10" s="78"/>
      <c r="N10" s="78"/>
      <c r="O10" s="78"/>
      <c r="P10" s="78"/>
      <c r="Q10" s="78"/>
      <c r="S10" s="78"/>
      <c r="T10" s="78"/>
      <c r="U10" s="78"/>
      <c r="V10" s="78"/>
      <c r="W10" s="78"/>
      <c r="X10" s="78"/>
      <c r="Y10" s="78"/>
      <c r="Z10" s="78"/>
      <c r="AA10" s="78"/>
      <c r="AB10" s="78"/>
      <c r="AC10" s="78"/>
      <c r="AD10" s="78"/>
      <c r="AF10" s="78"/>
      <c r="AG10" s="78"/>
      <c r="AH10" s="78"/>
      <c r="AI10" s="78"/>
      <c r="AJ10" s="78"/>
      <c r="AK10" s="78"/>
      <c r="AL10" s="78"/>
    </row>
    <row r="11" spans="1:38" x14ac:dyDescent="0.35">
      <c r="A11" s="149">
        <v>1.8819444444444448E-2</v>
      </c>
      <c r="B11" s="148">
        <v>37</v>
      </c>
      <c r="C11" s="148">
        <v>131</v>
      </c>
      <c r="D11" s="148">
        <v>3350</v>
      </c>
      <c r="E11" s="148">
        <v>3122</v>
      </c>
      <c r="F11" s="148">
        <v>3379</v>
      </c>
      <c r="G11" s="148">
        <v>681</v>
      </c>
      <c r="H11" s="148">
        <v>699</v>
      </c>
      <c r="I11" s="148">
        <v>885</v>
      </c>
      <c r="K11" s="153"/>
      <c r="L11" s="78"/>
      <c r="M11" s="78"/>
      <c r="N11" s="78"/>
      <c r="O11" s="78"/>
      <c r="P11" s="78"/>
      <c r="Q11" s="78"/>
      <c r="S11" s="78"/>
      <c r="T11" s="78"/>
      <c r="U11" s="78"/>
      <c r="V11" s="78"/>
      <c r="W11" s="78"/>
      <c r="X11" s="78"/>
      <c r="Y11" s="78"/>
      <c r="Z11" s="78"/>
      <c r="AA11" s="78"/>
      <c r="AB11" s="78"/>
      <c r="AC11" s="78"/>
      <c r="AD11" s="78"/>
      <c r="AF11" s="78"/>
      <c r="AG11" s="78"/>
      <c r="AH11" s="78"/>
      <c r="AI11" s="78"/>
      <c r="AJ11" s="78"/>
      <c r="AK11" s="78"/>
      <c r="AL11" s="78"/>
    </row>
    <row r="12" spans="1:38" x14ac:dyDescent="0.35">
      <c r="A12" s="149">
        <v>2.0902777777777781E-2</v>
      </c>
      <c r="B12" s="148">
        <v>37</v>
      </c>
      <c r="C12" s="148">
        <v>190</v>
      </c>
      <c r="D12" s="148">
        <v>3660</v>
      </c>
      <c r="E12" s="148">
        <v>2902</v>
      </c>
      <c r="F12" s="148">
        <v>3568</v>
      </c>
      <c r="G12" s="148">
        <v>576</v>
      </c>
      <c r="H12" s="148">
        <v>689</v>
      </c>
      <c r="I12" s="148">
        <v>957</v>
      </c>
      <c r="K12" s="153"/>
      <c r="L12" s="78"/>
      <c r="M12" s="78"/>
      <c r="N12" s="78"/>
      <c r="O12" s="78"/>
      <c r="P12" s="78"/>
      <c r="Q12" s="78"/>
      <c r="S12" s="78"/>
      <c r="T12" s="78"/>
      <c r="U12" s="78"/>
      <c r="V12" s="78"/>
      <c r="W12" s="78"/>
      <c r="X12" s="78"/>
      <c r="Y12" s="78"/>
      <c r="Z12" s="78"/>
      <c r="AA12" s="78"/>
      <c r="AB12" s="78"/>
      <c r="AC12" s="78"/>
      <c r="AD12" s="78"/>
      <c r="AF12" s="78"/>
      <c r="AG12" s="78"/>
      <c r="AH12" s="78"/>
      <c r="AI12" s="78"/>
      <c r="AJ12" s="78"/>
      <c r="AK12" s="78"/>
      <c r="AL12" s="78"/>
    </row>
    <row r="13" spans="1:38" x14ac:dyDescent="0.35">
      <c r="A13" s="149">
        <v>2.298611111111111E-2</v>
      </c>
      <c r="B13" s="148">
        <v>37</v>
      </c>
      <c r="C13" s="148">
        <v>172</v>
      </c>
      <c r="D13" s="148">
        <v>3420</v>
      </c>
      <c r="E13" s="148">
        <v>3124</v>
      </c>
      <c r="F13" s="148">
        <v>2915</v>
      </c>
      <c r="G13" s="148">
        <v>709</v>
      </c>
      <c r="H13" s="148">
        <v>870</v>
      </c>
      <c r="I13" s="148">
        <v>692</v>
      </c>
      <c r="K13" s="153"/>
      <c r="L13" s="78"/>
      <c r="M13" s="78"/>
      <c r="N13" s="78"/>
      <c r="O13" s="78"/>
      <c r="P13" s="78"/>
      <c r="Q13" s="78"/>
      <c r="S13" s="78"/>
      <c r="T13" s="78"/>
      <c r="U13" s="78"/>
      <c r="V13" s="78"/>
      <c r="W13" s="78"/>
      <c r="X13" s="78"/>
      <c r="Y13" s="78"/>
      <c r="Z13" s="78"/>
      <c r="AA13" s="78"/>
      <c r="AB13" s="78"/>
      <c r="AC13" s="78"/>
      <c r="AD13" s="78"/>
      <c r="AF13" s="78"/>
      <c r="AG13" s="78"/>
      <c r="AH13" s="78"/>
      <c r="AI13" s="78"/>
      <c r="AJ13" s="78"/>
      <c r="AK13" s="78"/>
      <c r="AL13" s="78"/>
    </row>
    <row r="14" spans="1:38" x14ac:dyDescent="0.35">
      <c r="A14" s="149">
        <v>2.5069444444444446E-2</v>
      </c>
      <c r="B14" s="148">
        <v>37</v>
      </c>
      <c r="C14" s="148">
        <v>140</v>
      </c>
      <c r="D14" s="148">
        <v>3373</v>
      </c>
      <c r="E14" s="148">
        <v>3080</v>
      </c>
      <c r="F14" s="148">
        <v>3085</v>
      </c>
      <c r="G14" s="148">
        <v>519</v>
      </c>
      <c r="H14" s="148">
        <v>720</v>
      </c>
      <c r="I14" s="148">
        <v>711</v>
      </c>
      <c r="K14" s="153"/>
      <c r="L14" s="78"/>
      <c r="M14" s="78"/>
      <c r="N14" s="78"/>
      <c r="O14" s="78"/>
      <c r="P14" s="78"/>
      <c r="Q14" s="78"/>
      <c r="S14" s="78"/>
      <c r="T14" s="78"/>
      <c r="U14" s="78"/>
      <c r="V14" s="78"/>
      <c r="W14" s="78"/>
      <c r="X14" s="78"/>
      <c r="Y14" s="78"/>
      <c r="Z14" s="78"/>
      <c r="AA14" s="78"/>
      <c r="AB14" s="78"/>
      <c r="AC14" s="78"/>
      <c r="AD14" s="78"/>
      <c r="AF14" s="78"/>
      <c r="AG14" s="78"/>
      <c r="AH14" s="78"/>
      <c r="AI14" s="78"/>
      <c r="AJ14" s="78"/>
      <c r="AK14" s="78"/>
      <c r="AL14" s="78"/>
    </row>
    <row r="15" spans="1:38" x14ac:dyDescent="0.35">
      <c r="A15" s="149">
        <v>2.7152777777777779E-2</v>
      </c>
      <c r="B15" s="148">
        <v>37</v>
      </c>
      <c r="C15" s="148">
        <v>154</v>
      </c>
      <c r="D15" s="148">
        <v>3139</v>
      </c>
      <c r="E15" s="148">
        <v>2650</v>
      </c>
      <c r="F15" s="148">
        <v>2800</v>
      </c>
      <c r="G15" s="148">
        <v>619</v>
      </c>
      <c r="H15" s="148">
        <v>671</v>
      </c>
      <c r="I15" s="148">
        <v>858</v>
      </c>
      <c r="K15" s="153"/>
      <c r="L15" s="78"/>
      <c r="M15" s="78"/>
      <c r="N15" s="78"/>
      <c r="O15" s="78"/>
      <c r="P15" s="78"/>
      <c r="Q15" s="78"/>
      <c r="S15" s="78"/>
      <c r="T15" s="78"/>
      <c r="U15" s="78"/>
      <c r="V15" s="78"/>
      <c r="W15" s="78"/>
      <c r="X15" s="78"/>
      <c r="Y15" s="78"/>
      <c r="Z15" s="78"/>
      <c r="AA15" s="78"/>
      <c r="AB15" s="78"/>
      <c r="AC15" s="78"/>
      <c r="AD15" s="78"/>
      <c r="AF15" s="78"/>
      <c r="AG15" s="78"/>
      <c r="AH15" s="78"/>
      <c r="AI15" s="78"/>
      <c r="AJ15" s="78"/>
      <c r="AK15" s="78"/>
      <c r="AL15" s="78"/>
    </row>
    <row r="16" spans="1:38" x14ac:dyDescent="0.35">
      <c r="A16" s="149">
        <v>2.9236111111111112E-2</v>
      </c>
      <c r="B16" s="148">
        <v>37</v>
      </c>
      <c r="C16" s="148">
        <v>146</v>
      </c>
      <c r="D16" s="148">
        <v>3049</v>
      </c>
      <c r="E16" s="148">
        <v>2641</v>
      </c>
      <c r="F16" s="148">
        <v>2659</v>
      </c>
      <c r="G16" s="148">
        <v>670</v>
      </c>
      <c r="H16" s="148">
        <v>673</v>
      </c>
      <c r="I16" s="148">
        <v>625</v>
      </c>
      <c r="K16" s="153"/>
      <c r="L16" s="78"/>
      <c r="M16" s="78"/>
      <c r="N16" s="78"/>
      <c r="O16" s="78"/>
      <c r="P16" s="78"/>
      <c r="Q16" s="78"/>
      <c r="S16" s="78"/>
      <c r="T16" s="78"/>
      <c r="U16" s="78"/>
      <c r="V16" s="78"/>
      <c r="W16" s="78"/>
      <c r="X16" s="78"/>
      <c r="Y16" s="78"/>
      <c r="Z16" s="78"/>
      <c r="AA16" s="78"/>
      <c r="AB16" s="78"/>
      <c r="AC16" s="78"/>
      <c r="AD16" s="78"/>
      <c r="AF16" s="78"/>
      <c r="AG16" s="78"/>
      <c r="AH16" s="78"/>
      <c r="AI16" s="78"/>
      <c r="AJ16" s="78"/>
      <c r="AK16" s="78"/>
      <c r="AL16" s="78"/>
    </row>
    <row r="17" spans="1:38" x14ac:dyDescent="0.35">
      <c r="A17" s="149">
        <v>3.1319444444444448E-2</v>
      </c>
      <c r="B17" s="148">
        <v>37</v>
      </c>
      <c r="C17" s="148">
        <v>173</v>
      </c>
      <c r="D17" s="148">
        <v>2920</v>
      </c>
      <c r="E17" s="148">
        <v>2927</v>
      </c>
      <c r="F17" s="148">
        <v>2679</v>
      </c>
      <c r="G17" s="148">
        <v>766</v>
      </c>
      <c r="H17" s="148">
        <v>655</v>
      </c>
      <c r="I17" s="148">
        <v>582</v>
      </c>
      <c r="K17" s="153"/>
      <c r="L17" s="78"/>
      <c r="M17" s="78"/>
      <c r="N17" s="78"/>
      <c r="O17" s="78"/>
      <c r="P17" s="78"/>
      <c r="Q17" s="78"/>
      <c r="S17" s="78"/>
      <c r="T17" s="78"/>
      <c r="U17" s="78"/>
      <c r="V17" s="78"/>
      <c r="W17" s="78"/>
      <c r="X17" s="78"/>
      <c r="Y17" s="78"/>
      <c r="Z17" s="78"/>
      <c r="AA17" s="78"/>
      <c r="AB17" s="78"/>
      <c r="AC17" s="78"/>
      <c r="AD17" s="78"/>
      <c r="AF17" s="78"/>
      <c r="AG17" s="78"/>
      <c r="AH17" s="78"/>
      <c r="AI17" s="78"/>
      <c r="AJ17" s="78"/>
      <c r="AK17" s="78"/>
      <c r="AL17" s="78"/>
    </row>
    <row r="18" spans="1:38" x14ac:dyDescent="0.35">
      <c r="A18" s="149">
        <v>3.3402777777777774E-2</v>
      </c>
      <c r="B18" s="148">
        <v>37</v>
      </c>
      <c r="C18" s="148">
        <v>75</v>
      </c>
      <c r="D18" s="148">
        <v>3032</v>
      </c>
      <c r="E18" s="148">
        <v>2812</v>
      </c>
      <c r="F18" s="148">
        <v>2407</v>
      </c>
      <c r="G18" s="148">
        <v>550</v>
      </c>
      <c r="H18" s="148">
        <v>771</v>
      </c>
      <c r="I18" s="148">
        <v>653</v>
      </c>
      <c r="K18" s="153"/>
      <c r="L18" s="78"/>
      <c r="M18" s="78"/>
      <c r="N18" s="78"/>
      <c r="O18" s="78"/>
      <c r="P18" s="78"/>
      <c r="Q18" s="78"/>
      <c r="S18" s="78"/>
      <c r="T18" s="78"/>
      <c r="U18" s="78"/>
      <c r="V18" s="78"/>
      <c r="W18" s="78"/>
      <c r="X18" s="78"/>
      <c r="Y18" s="78"/>
      <c r="Z18" s="78"/>
      <c r="AA18" s="78"/>
      <c r="AB18" s="78"/>
      <c r="AC18" s="78"/>
      <c r="AD18" s="78"/>
      <c r="AF18" s="78"/>
      <c r="AG18" s="78"/>
      <c r="AH18" s="78"/>
      <c r="AI18" s="78"/>
      <c r="AJ18" s="78"/>
      <c r="AK18" s="78"/>
      <c r="AL18" s="78"/>
    </row>
    <row r="19" spans="1:38" x14ac:dyDescent="0.35">
      <c r="A19" s="149">
        <v>3.5486111111111114E-2</v>
      </c>
      <c r="B19" s="148">
        <v>37</v>
      </c>
      <c r="C19" s="148">
        <v>129</v>
      </c>
      <c r="D19" s="148">
        <v>2690</v>
      </c>
      <c r="E19" s="148">
        <v>2245</v>
      </c>
      <c r="F19" s="148">
        <v>3086</v>
      </c>
      <c r="G19" s="148">
        <v>478</v>
      </c>
      <c r="H19" s="148">
        <v>713</v>
      </c>
      <c r="I19" s="148">
        <v>612</v>
      </c>
      <c r="K19" s="153"/>
      <c r="L19" s="78"/>
      <c r="M19" s="78"/>
      <c r="N19" s="78"/>
      <c r="O19" s="78"/>
      <c r="P19" s="78"/>
      <c r="Q19" s="78"/>
      <c r="S19" s="78"/>
      <c r="T19" s="78"/>
      <c r="U19" s="78"/>
      <c r="V19" s="78"/>
      <c r="W19" s="78"/>
      <c r="X19" s="78"/>
      <c r="Y19" s="78"/>
      <c r="Z19" s="78"/>
      <c r="AA19" s="78"/>
      <c r="AB19" s="78"/>
      <c r="AC19" s="78"/>
      <c r="AD19" s="78"/>
      <c r="AF19" s="78"/>
      <c r="AG19" s="78"/>
      <c r="AH19" s="78"/>
      <c r="AI19" s="78"/>
      <c r="AJ19" s="78"/>
      <c r="AK19" s="78"/>
      <c r="AL19" s="78"/>
    </row>
    <row r="20" spans="1:38" x14ac:dyDescent="0.35">
      <c r="A20" s="149">
        <v>3.7569444444444447E-2</v>
      </c>
      <c r="B20" s="148">
        <v>37</v>
      </c>
      <c r="C20" s="148">
        <v>37</v>
      </c>
      <c r="D20" s="148">
        <v>3392</v>
      </c>
      <c r="E20" s="148">
        <v>3108</v>
      </c>
      <c r="F20" s="148">
        <v>2702</v>
      </c>
      <c r="G20" s="148">
        <v>609</v>
      </c>
      <c r="H20" s="148">
        <v>701</v>
      </c>
      <c r="I20" s="148">
        <v>743</v>
      </c>
      <c r="K20" s="153"/>
      <c r="L20" s="78"/>
      <c r="M20" s="78"/>
      <c r="N20" s="78"/>
      <c r="O20" s="78"/>
      <c r="P20" s="78"/>
      <c r="Q20" s="78"/>
      <c r="S20" s="78"/>
      <c r="T20" s="78"/>
      <c r="U20" s="78"/>
      <c r="V20" s="78"/>
      <c r="W20" s="78"/>
      <c r="X20" s="78"/>
      <c r="Y20" s="78"/>
      <c r="Z20" s="78"/>
      <c r="AA20" s="78"/>
      <c r="AB20" s="78"/>
      <c r="AC20" s="78"/>
      <c r="AD20" s="78"/>
      <c r="AF20" s="78"/>
      <c r="AG20" s="78"/>
      <c r="AH20" s="78"/>
      <c r="AI20" s="78"/>
      <c r="AJ20" s="78"/>
      <c r="AK20" s="78"/>
      <c r="AL20" s="78"/>
    </row>
    <row r="21" spans="1:38" x14ac:dyDescent="0.35">
      <c r="A21" s="149">
        <v>3.965277777777778E-2</v>
      </c>
      <c r="B21" s="148">
        <v>37</v>
      </c>
      <c r="C21" s="148">
        <v>88</v>
      </c>
      <c r="D21" s="148">
        <v>2952</v>
      </c>
      <c r="E21" s="148">
        <v>3005</v>
      </c>
      <c r="F21" s="148">
        <v>2867</v>
      </c>
      <c r="G21" s="148">
        <v>638</v>
      </c>
      <c r="H21" s="148">
        <v>604</v>
      </c>
      <c r="I21" s="148">
        <v>876</v>
      </c>
      <c r="K21" s="153"/>
      <c r="L21" s="78"/>
      <c r="M21" s="78"/>
      <c r="N21" s="78"/>
      <c r="O21" s="78"/>
      <c r="P21" s="78"/>
      <c r="Q21" s="78"/>
      <c r="S21" s="78"/>
      <c r="T21" s="78"/>
      <c r="U21" s="78"/>
      <c r="V21" s="78"/>
      <c r="W21" s="78"/>
      <c r="X21" s="78"/>
      <c r="Y21" s="78"/>
      <c r="Z21" s="78"/>
      <c r="AA21" s="78"/>
      <c r="AB21" s="78"/>
      <c r="AC21" s="78"/>
      <c r="AD21" s="78"/>
      <c r="AF21" s="78"/>
      <c r="AG21" s="78"/>
      <c r="AH21" s="78"/>
      <c r="AI21" s="78"/>
      <c r="AJ21" s="78"/>
      <c r="AK21" s="78"/>
      <c r="AL21" s="78"/>
    </row>
    <row r="22" spans="1:38" x14ac:dyDescent="0.35">
      <c r="A22" s="149">
        <v>4.1736111111111113E-2</v>
      </c>
      <c r="B22" s="148">
        <v>37</v>
      </c>
      <c r="C22" s="148">
        <v>68</v>
      </c>
      <c r="D22" s="148">
        <v>3384</v>
      </c>
      <c r="E22" s="148">
        <v>2895</v>
      </c>
      <c r="F22" s="148">
        <v>2979</v>
      </c>
      <c r="G22" s="148">
        <v>676</v>
      </c>
      <c r="H22" s="148">
        <v>572</v>
      </c>
      <c r="I22" s="148">
        <v>589</v>
      </c>
      <c r="K22" s="153"/>
      <c r="L22" s="78"/>
      <c r="M22" s="78"/>
      <c r="N22" s="78"/>
      <c r="O22" s="78"/>
      <c r="P22" s="78"/>
      <c r="Q22" s="78"/>
      <c r="S22" s="78"/>
      <c r="T22" s="78"/>
      <c r="U22" s="78"/>
      <c r="V22" s="78"/>
      <c r="W22" s="78"/>
      <c r="X22" s="78"/>
      <c r="Y22" s="78"/>
      <c r="Z22" s="78"/>
      <c r="AA22" s="78"/>
      <c r="AB22" s="78"/>
      <c r="AC22" s="78"/>
      <c r="AD22" s="78"/>
      <c r="AF22" s="78"/>
      <c r="AG22" s="78"/>
      <c r="AH22" s="78"/>
      <c r="AI22" s="78"/>
      <c r="AJ22" s="78"/>
      <c r="AK22" s="78"/>
      <c r="AL22" s="78"/>
    </row>
    <row r="23" spans="1:38" x14ac:dyDescent="0.35">
      <c r="A23" s="149">
        <v>4.3819444444444446E-2</v>
      </c>
      <c r="B23" s="148">
        <v>37</v>
      </c>
      <c r="C23" s="148">
        <v>102</v>
      </c>
      <c r="D23" s="148">
        <v>3128</v>
      </c>
      <c r="E23" s="148">
        <v>1942</v>
      </c>
      <c r="F23" s="148">
        <v>2766</v>
      </c>
      <c r="G23" s="148">
        <v>585</v>
      </c>
      <c r="H23" s="148">
        <v>649</v>
      </c>
      <c r="I23" s="148">
        <v>850</v>
      </c>
      <c r="K23" s="153"/>
      <c r="L23" s="78"/>
      <c r="M23" s="78"/>
      <c r="N23" s="78"/>
      <c r="O23" s="78"/>
      <c r="P23" s="78"/>
      <c r="Q23" s="78"/>
      <c r="S23" s="78"/>
      <c r="T23" s="78"/>
      <c r="U23" s="78"/>
      <c r="V23" s="78"/>
      <c r="W23" s="78"/>
      <c r="X23" s="78"/>
      <c r="Y23" s="78"/>
      <c r="Z23" s="78"/>
      <c r="AA23" s="78"/>
      <c r="AB23" s="78"/>
      <c r="AC23" s="78"/>
      <c r="AD23" s="78"/>
      <c r="AF23" s="78"/>
      <c r="AG23" s="78"/>
      <c r="AH23" s="78"/>
      <c r="AI23" s="78"/>
      <c r="AJ23" s="78"/>
      <c r="AK23" s="78"/>
      <c r="AL23" s="78"/>
    </row>
    <row r="24" spans="1:38" x14ac:dyDescent="0.35">
      <c r="A24" s="149">
        <v>4.5902777777777772E-2</v>
      </c>
      <c r="B24" s="148">
        <v>37</v>
      </c>
      <c r="C24" s="148">
        <v>37</v>
      </c>
      <c r="D24" s="148">
        <v>2877</v>
      </c>
      <c r="E24" s="148">
        <v>2814</v>
      </c>
      <c r="F24" s="148">
        <v>2924</v>
      </c>
      <c r="G24" s="148">
        <v>547</v>
      </c>
      <c r="H24" s="148">
        <v>720</v>
      </c>
      <c r="I24" s="148">
        <v>815</v>
      </c>
      <c r="K24" s="153"/>
      <c r="L24" s="78"/>
      <c r="M24" s="78"/>
      <c r="N24" s="78"/>
      <c r="O24" s="78"/>
      <c r="P24" s="78"/>
      <c r="Q24" s="78"/>
      <c r="S24" s="78"/>
      <c r="T24" s="78"/>
      <c r="U24" s="78"/>
      <c r="V24" s="78"/>
      <c r="W24" s="78"/>
      <c r="X24" s="78"/>
      <c r="Y24" s="78"/>
      <c r="Z24" s="78"/>
      <c r="AA24" s="78"/>
      <c r="AB24" s="78"/>
      <c r="AC24" s="78"/>
      <c r="AD24" s="78"/>
      <c r="AF24" s="78"/>
      <c r="AG24" s="78"/>
      <c r="AH24" s="78"/>
      <c r="AI24" s="78"/>
      <c r="AJ24" s="78"/>
      <c r="AK24" s="78"/>
      <c r="AL24" s="78"/>
    </row>
    <row r="25" spans="1:38" x14ac:dyDescent="0.35">
      <c r="A25" s="149">
        <v>4.7986111111111111E-2</v>
      </c>
      <c r="B25" s="148">
        <v>36.9</v>
      </c>
      <c r="C25" s="148">
        <v>106</v>
      </c>
      <c r="D25" s="148">
        <v>2845</v>
      </c>
      <c r="E25" s="148">
        <v>3232</v>
      </c>
      <c r="F25" s="148">
        <v>3209</v>
      </c>
      <c r="G25" s="148">
        <v>515</v>
      </c>
      <c r="H25" s="148">
        <v>719</v>
      </c>
      <c r="I25" s="148">
        <v>824</v>
      </c>
      <c r="K25" s="153"/>
      <c r="L25" s="78"/>
      <c r="M25" s="78"/>
      <c r="N25" s="78"/>
      <c r="O25" s="78"/>
      <c r="P25" s="78"/>
      <c r="Q25" s="78"/>
      <c r="S25" s="78"/>
      <c r="T25" s="78"/>
      <c r="U25" s="78"/>
      <c r="V25" s="78"/>
      <c r="W25" s="78"/>
      <c r="X25" s="78"/>
      <c r="Y25" s="78"/>
      <c r="Z25" s="78"/>
      <c r="AA25" s="78"/>
      <c r="AB25" s="78"/>
      <c r="AC25" s="78"/>
      <c r="AD25" s="78"/>
      <c r="AF25" s="78"/>
      <c r="AG25" s="78"/>
      <c r="AH25" s="78"/>
      <c r="AI25" s="78"/>
      <c r="AJ25" s="78"/>
      <c r="AK25" s="78"/>
      <c r="AL25" s="78"/>
    </row>
    <row r="26" spans="1:38" x14ac:dyDescent="0.35">
      <c r="A26" s="149">
        <v>5.0069444444444444E-2</v>
      </c>
      <c r="B26" s="148">
        <v>37</v>
      </c>
      <c r="C26" s="148">
        <v>108</v>
      </c>
      <c r="D26" s="148">
        <v>2753</v>
      </c>
      <c r="E26" s="148">
        <v>2943</v>
      </c>
      <c r="F26" s="148">
        <v>2730</v>
      </c>
      <c r="G26" s="148">
        <v>491</v>
      </c>
      <c r="H26" s="148">
        <v>683</v>
      </c>
      <c r="I26" s="148">
        <v>911</v>
      </c>
      <c r="K26" s="153"/>
      <c r="L26" s="78"/>
      <c r="M26" s="78"/>
      <c r="N26" s="78"/>
      <c r="O26" s="78"/>
      <c r="P26" s="78"/>
      <c r="Q26" s="78"/>
      <c r="S26" s="78"/>
      <c r="T26" s="78"/>
      <c r="U26" s="78"/>
      <c r="V26" s="78"/>
      <c r="W26" s="78"/>
      <c r="X26" s="78"/>
      <c r="Y26" s="78"/>
      <c r="Z26" s="78"/>
      <c r="AA26" s="78"/>
      <c r="AB26" s="78"/>
      <c r="AC26" s="78"/>
      <c r="AD26" s="78"/>
      <c r="AF26" s="78"/>
      <c r="AG26" s="78"/>
      <c r="AH26" s="78"/>
      <c r="AI26" s="78"/>
      <c r="AJ26" s="78"/>
      <c r="AK26" s="78"/>
      <c r="AL26" s="78"/>
    </row>
    <row r="27" spans="1:38" x14ac:dyDescent="0.35">
      <c r="A27" s="149">
        <v>5.2152777777777777E-2</v>
      </c>
      <c r="B27" s="148">
        <v>37</v>
      </c>
      <c r="C27" s="148">
        <v>137</v>
      </c>
      <c r="D27" s="148">
        <v>3496</v>
      </c>
      <c r="E27" s="148">
        <v>2899</v>
      </c>
      <c r="F27" s="148">
        <v>2679</v>
      </c>
      <c r="G27" s="148">
        <v>694</v>
      </c>
      <c r="H27" s="148">
        <v>562</v>
      </c>
      <c r="I27" s="148">
        <v>711</v>
      </c>
      <c r="K27" s="153"/>
      <c r="L27" s="78"/>
      <c r="M27" s="78"/>
      <c r="N27" s="78"/>
      <c r="O27" s="78"/>
      <c r="P27" s="78"/>
      <c r="Q27" s="78"/>
      <c r="S27" s="78"/>
      <c r="T27" s="78"/>
      <c r="U27" s="78"/>
      <c r="V27" s="78"/>
      <c r="W27" s="78"/>
      <c r="X27" s="78"/>
      <c r="Y27" s="78"/>
      <c r="Z27" s="78"/>
      <c r="AA27" s="78"/>
      <c r="AB27" s="78"/>
      <c r="AC27" s="78"/>
      <c r="AD27" s="78"/>
      <c r="AF27" s="78"/>
      <c r="AG27" s="78"/>
      <c r="AH27" s="78"/>
      <c r="AI27" s="78"/>
      <c r="AJ27" s="78"/>
      <c r="AK27" s="78"/>
      <c r="AL27" s="78"/>
    </row>
    <row r="28" spans="1:38" x14ac:dyDescent="0.35">
      <c r="A28" s="149">
        <v>5.4236111111111117E-2</v>
      </c>
      <c r="B28" s="148">
        <v>37</v>
      </c>
      <c r="C28" s="148">
        <v>74</v>
      </c>
      <c r="D28" s="148">
        <v>3467</v>
      </c>
      <c r="E28" s="148">
        <v>2788</v>
      </c>
      <c r="F28" s="148">
        <v>2726</v>
      </c>
      <c r="G28" s="148">
        <v>704</v>
      </c>
      <c r="H28" s="148">
        <v>622</v>
      </c>
      <c r="I28" s="148">
        <v>609</v>
      </c>
      <c r="K28" s="153"/>
      <c r="L28" s="78"/>
      <c r="M28" s="78"/>
      <c r="N28" s="78"/>
      <c r="O28" s="78"/>
      <c r="P28" s="78"/>
      <c r="Q28" s="78"/>
      <c r="S28" s="78"/>
      <c r="T28" s="78"/>
      <c r="U28" s="78"/>
      <c r="V28" s="78"/>
      <c r="W28" s="78"/>
      <c r="X28" s="78"/>
      <c r="Y28" s="78"/>
      <c r="Z28" s="78"/>
      <c r="AA28" s="78"/>
      <c r="AB28" s="78"/>
      <c r="AC28" s="78"/>
      <c r="AD28" s="78"/>
      <c r="AF28" s="78"/>
      <c r="AG28" s="78"/>
      <c r="AH28" s="78"/>
      <c r="AI28" s="78"/>
      <c r="AJ28" s="78"/>
      <c r="AK28" s="78"/>
      <c r="AL28" s="78"/>
    </row>
    <row r="29" spans="1:38" x14ac:dyDescent="0.35">
      <c r="A29" s="149">
        <v>5.6319444444444443E-2</v>
      </c>
      <c r="B29" s="148">
        <v>37</v>
      </c>
      <c r="C29" s="148">
        <v>153</v>
      </c>
      <c r="D29" s="148">
        <v>3167</v>
      </c>
      <c r="E29" s="148">
        <v>2345</v>
      </c>
      <c r="F29" s="148">
        <v>2449</v>
      </c>
      <c r="G29" s="148">
        <v>878</v>
      </c>
      <c r="H29" s="148">
        <v>795</v>
      </c>
      <c r="I29" s="148">
        <v>559</v>
      </c>
      <c r="K29" s="153"/>
      <c r="L29" s="78"/>
      <c r="M29" s="78"/>
      <c r="N29" s="78"/>
      <c r="O29" s="78"/>
      <c r="P29" s="78"/>
      <c r="Q29" s="78"/>
      <c r="S29" s="78"/>
      <c r="T29" s="78"/>
      <c r="U29" s="78"/>
      <c r="V29" s="78"/>
      <c r="W29" s="78"/>
      <c r="X29" s="78"/>
      <c r="Y29" s="78"/>
      <c r="Z29" s="78"/>
      <c r="AA29" s="78"/>
      <c r="AB29" s="78"/>
      <c r="AC29" s="78"/>
      <c r="AD29" s="78"/>
      <c r="AF29" s="78"/>
      <c r="AG29" s="78"/>
      <c r="AH29" s="78"/>
      <c r="AI29" s="78"/>
      <c r="AJ29" s="78"/>
      <c r="AK29" s="78"/>
      <c r="AL29" s="78"/>
    </row>
    <row r="30" spans="1:38" x14ac:dyDescent="0.35">
      <c r="A30" s="149">
        <v>5.8402777777777776E-2</v>
      </c>
      <c r="B30" s="148">
        <v>37</v>
      </c>
      <c r="C30" s="148">
        <v>109</v>
      </c>
      <c r="D30" s="148">
        <v>2598</v>
      </c>
      <c r="E30" s="148">
        <v>2815</v>
      </c>
      <c r="F30" s="148">
        <v>3130</v>
      </c>
      <c r="G30" s="148">
        <v>620</v>
      </c>
      <c r="H30" s="148">
        <v>530</v>
      </c>
      <c r="I30" s="148">
        <v>469</v>
      </c>
      <c r="K30" s="153"/>
      <c r="L30" s="78"/>
      <c r="M30" s="78"/>
      <c r="N30" s="78"/>
      <c r="O30" s="78"/>
      <c r="P30" s="78"/>
      <c r="Q30" s="78"/>
      <c r="S30" s="78"/>
      <c r="T30" s="78"/>
      <c r="U30" s="78"/>
      <c r="V30" s="78"/>
      <c r="W30" s="78"/>
      <c r="X30" s="78"/>
      <c r="Y30" s="78"/>
      <c r="Z30" s="78"/>
      <c r="AA30" s="78"/>
      <c r="AB30" s="78"/>
      <c r="AC30" s="78"/>
      <c r="AD30" s="78"/>
      <c r="AF30" s="78"/>
      <c r="AG30" s="78"/>
      <c r="AH30" s="78"/>
      <c r="AI30" s="78"/>
      <c r="AJ30" s="78"/>
      <c r="AK30" s="78"/>
      <c r="AL30" s="78"/>
    </row>
    <row r="31" spans="1:38" x14ac:dyDescent="0.35">
      <c r="A31" s="149">
        <v>6.0486111111111109E-2</v>
      </c>
      <c r="B31" s="148">
        <v>37</v>
      </c>
      <c r="C31" s="148">
        <v>98</v>
      </c>
      <c r="D31" s="148">
        <v>3316</v>
      </c>
      <c r="E31" s="148">
        <v>2495</v>
      </c>
      <c r="F31" s="148">
        <v>2847</v>
      </c>
      <c r="G31" s="148">
        <v>591</v>
      </c>
      <c r="H31" s="148">
        <v>550</v>
      </c>
      <c r="I31" s="148">
        <v>588</v>
      </c>
      <c r="K31" s="153"/>
      <c r="L31" s="78"/>
      <c r="M31" s="78"/>
      <c r="N31" s="78"/>
      <c r="O31" s="78"/>
      <c r="P31" s="78"/>
      <c r="Q31" s="78"/>
      <c r="S31" s="78"/>
      <c r="T31" s="78"/>
      <c r="U31" s="78"/>
      <c r="V31" s="78"/>
      <c r="W31" s="78"/>
      <c r="X31" s="78"/>
      <c r="Y31" s="78"/>
      <c r="Z31" s="78"/>
      <c r="AA31" s="78"/>
      <c r="AB31" s="78"/>
      <c r="AC31" s="78"/>
      <c r="AD31" s="78"/>
      <c r="AF31" s="78"/>
      <c r="AG31" s="78"/>
      <c r="AH31" s="78"/>
      <c r="AI31" s="78"/>
      <c r="AJ31" s="78"/>
      <c r="AK31" s="78"/>
      <c r="AL31" s="78"/>
    </row>
    <row r="32" spans="1:38" x14ac:dyDescent="0.35">
      <c r="A32" s="149">
        <v>6.2569444444444441E-2</v>
      </c>
      <c r="B32" s="148">
        <v>37</v>
      </c>
      <c r="C32" s="148">
        <v>285</v>
      </c>
      <c r="D32" s="148">
        <v>3348</v>
      </c>
      <c r="E32" s="148">
        <v>2537</v>
      </c>
      <c r="F32" s="148">
        <v>2896</v>
      </c>
      <c r="G32" s="148">
        <v>704</v>
      </c>
      <c r="H32" s="148">
        <v>480</v>
      </c>
      <c r="I32" s="148">
        <v>849</v>
      </c>
      <c r="K32" s="153"/>
      <c r="L32" s="78"/>
      <c r="M32" s="78"/>
      <c r="N32" s="78"/>
      <c r="O32" s="78"/>
      <c r="P32" s="78"/>
      <c r="Q32" s="78"/>
      <c r="S32" s="78"/>
      <c r="T32" s="78"/>
      <c r="U32" s="78"/>
      <c r="V32" s="78"/>
      <c r="W32" s="78"/>
      <c r="X32" s="78"/>
      <c r="Y32" s="78"/>
      <c r="Z32" s="78"/>
      <c r="AA32" s="78"/>
      <c r="AB32" s="78"/>
      <c r="AC32" s="78"/>
      <c r="AD32" s="78"/>
      <c r="AF32" s="78"/>
      <c r="AG32" s="78"/>
      <c r="AH32" s="78"/>
      <c r="AI32" s="78"/>
      <c r="AJ32" s="78"/>
      <c r="AK32" s="78"/>
      <c r="AL32" s="78"/>
    </row>
    <row r="33" spans="1:38" x14ac:dyDescent="0.35">
      <c r="A33" s="149">
        <v>6.4652777777777781E-2</v>
      </c>
      <c r="B33" s="148">
        <v>37</v>
      </c>
      <c r="C33" s="148">
        <v>131</v>
      </c>
      <c r="D33" s="148">
        <v>2670</v>
      </c>
      <c r="E33" s="148">
        <v>2820</v>
      </c>
      <c r="F33" s="148">
        <v>2857</v>
      </c>
      <c r="G33" s="148">
        <v>579</v>
      </c>
      <c r="H33" s="148">
        <v>808</v>
      </c>
      <c r="I33" s="148">
        <v>515</v>
      </c>
      <c r="K33" s="153"/>
      <c r="L33" s="78"/>
      <c r="M33" s="78"/>
      <c r="N33" s="78"/>
      <c r="O33" s="78"/>
      <c r="P33" s="78"/>
      <c r="Q33" s="78"/>
      <c r="S33" s="78"/>
      <c r="T33" s="78"/>
      <c r="U33" s="78"/>
      <c r="V33" s="78"/>
      <c r="W33" s="78"/>
      <c r="X33" s="78"/>
      <c r="Y33" s="78"/>
      <c r="Z33" s="78"/>
      <c r="AA33" s="78"/>
      <c r="AB33" s="78"/>
      <c r="AC33" s="78"/>
      <c r="AD33" s="78"/>
      <c r="AF33" s="78"/>
      <c r="AG33" s="78"/>
      <c r="AH33" s="78"/>
      <c r="AI33" s="78"/>
      <c r="AJ33" s="78"/>
      <c r="AK33" s="78"/>
      <c r="AL33" s="78"/>
    </row>
    <row r="34" spans="1:38" x14ac:dyDescent="0.35">
      <c r="A34" s="149">
        <v>6.6736111111111107E-2</v>
      </c>
      <c r="B34" s="148">
        <v>37</v>
      </c>
      <c r="C34" s="148">
        <v>130</v>
      </c>
      <c r="D34" s="148">
        <v>3278</v>
      </c>
      <c r="E34" s="148">
        <v>2955</v>
      </c>
      <c r="F34" s="148">
        <v>2874</v>
      </c>
      <c r="G34" s="148">
        <v>598</v>
      </c>
      <c r="H34" s="148">
        <v>668</v>
      </c>
      <c r="I34" s="148">
        <v>696</v>
      </c>
      <c r="K34" s="153"/>
      <c r="L34" s="78"/>
      <c r="M34" s="78"/>
      <c r="N34" s="78"/>
      <c r="O34" s="78"/>
      <c r="P34" s="78"/>
      <c r="Q34" s="78"/>
      <c r="S34" s="78"/>
      <c r="T34" s="78"/>
      <c r="U34" s="78"/>
      <c r="V34" s="78"/>
      <c r="W34" s="78"/>
      <c r="X34" s="78"/>
      <c r="Y34" s="78"/>
      <c r="Z34" s="78"/>
      <c r="AA34" s="78"/>
      <c r="AB34" s="78"/>
      <c r="AC34" s="78"/>
      <c r="AD34" s="78"/>
      <c r="AF34" s="78"/>
      <c r="AG34" s="78"/>
      <c r="AH34" s="78"/>
      <c r="AI34" s="78"/>
      <c r="AJ34" s="78"/>
      <c r="AK34" s="78"/>
      <c r="AL34" s="78"/>
    </row>
    <row r="35" spans="1:38" x14ac:dyDescent="0.35">
      <c r="A35" s="149">
        <v>6.8819444444444447E-2</v>
      </c>
      <c r="B35" s="148">
        <v>37</v>
      </c>
      <c r="C35" s="148">
        <v>175</v>
      </c>
      <c r="D35" s="148">
        <v>3570</v>
      </c>
      <c r="E35" s="148">
        <v>2371</v>
      </c>
      <c r="F35" s="148">
        <v>2909</v>
      </c>
      <c r="G35" s="148">
        <v>548</v>
      </c>
      <c r="H35" s="148">
        <v>667</v>
      </c>
      <c r="I35" s="148">
        <v>734</v>
      </c>
      <c r="K35" s="153"/>
      <c r="L35" s="78"/>
      <c r="M35" s="78"/>
      <c r="N35" s="78"/>
      <c r="O35" s="78"/>
      <c r="P35" s="78"/>
      <c r="Q35" s="78"/>
      <c r="S35" s="78"/>
      <c r="T35" s="78"/>
      <c r="U35" s="78"/>
      <c r="V35" s="78"/>
      <c r="W35" s="78"/>
      <c r="X35" s="78"/>
      <c r="Y35" s="78"/>
      <c r="Z35" s="78"/>
      <c r="AA35" s="78"/>
      <c r="AB35" s="78"/>
      <c r="AC35" s="78"/>
      <c r="AD35" s="78"/>
      <c r="AF35" s="78"/>
      <c r="AG35" s="78"/>
      <c r="AH35" s="78"/>
      <c r="AI35" s="78"/>
      <c r="AJ35" s="78"/>
      <c r="AK35" s="78"/>
      <c r="AL35" s="78"/>
    </row>
    <row r="36" spans="1:38" x14ac:dyDescent="0.35">
      <c r="A36" s="149">
        <v>7.0902777777777773E-2</v>
      </c>
      <c r="B36" s="148">
        <v>37</v>
      </c>
      <c r="C36" s="148">
        <v>123</v>
      </c>
      <c r="D36" s="148">
        <v>3106</v>
      </c>
      <c r="E36" s="148">
        <v>2295</v>
      </c>
      <c r="F36" s="148">
        <v>3078</v>
      </c>
      <c r="G36" s="148">
        <v>504</v>
      </c>
      <c r="H36" s="148">
        <v>622</v>
      </c>
      <c r="I36" s="148">
        <v>532</v>
      </c>
      <c r="K36" s="153"/>
      <c r="L36" s="78"/>
      <c r="M36" s="78"/>
      <c r="N36" s="78"/>
      <c r="O36" s="78"/>
      <c r="P36" s="78"/>
      <c r="Q36" s="78"/>
      <c r="S36" s="78"/>
      <c r="T36" s="78"/>
      <c r="U36" s="78"/>
      <c r="V36" s="78"/>
      <c r="W36" s="78"/>
      <c r="X36" s="78"/>
      <c r="Y36" s="78"/>
      <c r="Z36" s="78"/>
      <c r="AA36" s="78"/>
      <c r="AB36" s="78"/>
      <c r="AC36" s="78"/>
      <c r="AD36" s="78"/>
      <c r="AF36" s="78"/>
      <c r="AG36" s="78"/>
      <c r="AH36" s="78"/>
      <c r="AI36" s="78"/>
      <c r="AJ36" s="78"/>
      <c r="AK36" s="78"/>
      <c r="AL36" s="78"/>
    </row>
    <row r="37" spans="1:38" x14ac:dyDescent="0.35">
      <c r="A37" s="149">
        <v>7.2986111111111113E-2</v>
      </c>
      <c r="B37" s="148">
        <v>37</v>
      </c>
      <c r="C37" s="148">
        <v>16</v>
      </c>
      <c r="D37" s="148">
        <v>3086</v>
      </c>
      <c r="E37" s="148">
        <v>3148</v>
      </c>
      <c r="F37" s="148">
        <v>3579</v>
      </c>
      <c r="G37" s="148">
        <v>554</v>
      </c>
      <c r="H37" s="148">
        <v>433</v>
      </c>
      <c r="I37" s="148">
        <v>658</v>
      </c>
      <c r="K37" s="153"/>
      <c r="L37" s="78"/>
      <c r="M37" s="78"/>
      <c r="N37" s="78"/>
      <c r="O37" s="78"/>
      <c r="P37" s="78"/>
      <c r="Q37" s="78"/>
      <c r="S37" s="78"/>
      <c r="T37" s="78"/>
      <c r="U37" s="78"/>
      <c r="V37" s="78"/>
      <c r="W37" s="78"/>
      <c r="X37" s="78"/>
      <c r="Y37" s="78"/>
      <c r="Z37" s="78"/>
      <c r="AA37" s="78"/>
      <c r="AB37" s="78"/>
      <c r="AC37" s="78"/>
      <c r="AD37" s="78"/>
      <c r="AF37" s="78"/>
      <c r="AG37" s="78"/>
      <c r="AH37" s="78"/>
      <c r="AI37" s="78"/>
      <c r="AJ37" s="78"/>
      <c r="AK37" s="78"/>
      <c r="AL37" s="78"/>
    </row>
    <row r="38" spans="1:38" x14ac:dyDescent="0.35">
      <c r="A38" s="149">
        <v>7.5069444444444453E-2</v>
      </c>
      <c r="B38" s="148">
        <v>37</v>
      </c>
      <c r="C38" s="148">
        <v>37</v>
      </c>
      <c r="D38" s="148">
        <v>3339</v>
      </c>
      <c r="E38" s="148">
        <v>2896</v>
      </c>
      <c r="F38" s="148">
        <v>3025</v>
      </c>
      <c r="G38" s="148">
        <v>590</v>
      </c>
      <c r="H38" s="148">
        <v>894</v>
      </c>
      <c r="I38" s="148">
        <v>658</v>
      </c>
      <c r="K38" s="153"/>
      <c r="L38" s="78"/>
      <c r="M38" s="78"/>
      <c r="N38" s="78"/>
      <c r="O38" s="78"/>
      <c r="P38" s="78"/>
      <c r="Q38" s="78"/>
      <c r="S38" s="78"/>
      <c r="T38" s="78"/>
      <c r="U38" s="78"/>
      <c r="V38" s="78"/>
      <c r="W38" s="78"/>
      <c r="X38" s="78"/>
      <c r="Y38" s="78"/>
      <c r="Z38" s="78"/>
      <c r="AA38" s="78"/>
      <c r="AB38" s="78"/>
      <c r="AC38" s="78"/>
      <c r="AD38" s="78"/>
      <c r="AF38" s="78"/>
      <c r="AG38" s="78"/>
      <c r="AH38" s="78"/>
      <c r="AI38" s="78"/>
      <c r="AJ38" s="78"/>
      <c r="AK38" s="78"/>
      <c r="AL38" s="78"/>
    </row>
    <row r="39" spans="1:38" x14ac:dyDescent="0.35">
      <c r="A39" s="149">
        <v>7.7152777777777778E-2</v>
      </c>
      <c r="B39" s="148">
        <v>37</v>
      </c>
      <c r="C39" s="148">
        <v>104</v>
      </c>
      <c r="D39" s="148">
        <v>3140</v>
      </c>
      <c r="E39" s="148">
        <v>3275</v>
      </c>
      <c r="F39" s="148">
        <v>2962</v>
      </c>
      <c r="G39" s="148">
        <v>645</v>
      </c>
      <c r="H39" s="148">
        <v>722</v>
      </c>
      <c r="I39" s="148">
        <v>713</v>
      </c>
      <c r="K39" s="153"/>
      <c r="L39" s="78"/>
      <c r="M39" s="78"/>
      <c r="N39" s="78"/>
      <c r="O39" s="78"/>
      <c r="P39" s="78"/>
      <c r="Q39" s="78"/>
      <c r="S39" s="78"/>
      <c r="T39" s="78"/>
      <c r="U39" s="78"/>
      <c r="V39" s="78"/>
      <c r="W39" s="78"/>
      <c r="X39" s="78"/>
      <c r="Y39" s="78"/>
      <c r="Z39" s="78"/>
      <c r="AA39" s="78"/>
      <c r="AB39" s="78"/>
      <c r="AC39" s="78"/>
      <c r="AD39" s="78"/>
      <c r="AF39" s="78"/>
      <c r="AG39" s="78"/>
      <c r="AH39" s="78"/>
      <c r="AI39" s="78"/>
      <c r="AJ39" s="78"/>
      <c r="AK39" s="78"/>
      <c r="AL39" s="78"/>
    </row>
    <row r="40" spans="1:38" x14ac:dyDescent="0.35">
      <c r="A40" s="149">
        <v>7.9236111111111118E-2</v>
      </c>
      <c r="B40" s="148">
        <v>37</v>
      </c>
      <c r="C40" s="148">
        <v>233</v>
      </c>
      <c r="D40" s="148">
        <v>3019</v>
      </c>
      <c r="E40" s="148">
        <v>2570</v>
      </c>
      <c r="F40" s="148">
        <v>2786</v>
      </c>
      <c r="G40" s="148">
        <v>681</v>
      </c>
      <c r="H40" s="148">
        <v>652</v>
      </c>
      <c r="I40" s="148">
        <v>808</v>
      </c>
      <c r="K40" s="153"/>
      <c r="L40" s="78"/>
      <c r="M40" s="78"/>
      <c r="N40" s="78"/>
      <c r="O40" s="78"/>
      <c r="P40" s="78"/>
      <c r="Q40" s="78"/>
      <c r="S40" s="78"/>
      <c r="T40" s="78"/>
      <c r="U40" s="78"/>
      <c r="V40" s="78"/>
      <c r="W40" s="78"/>
      <c r="X40" s="78"/>
      <c r="Y40" s="78"/>
      <c r="Z40" s="78"/>
      <c r="AA40" s="78"/>
      <c r="AB40" s="78"/>
      <c r="AC40" s="78"/>
      <c r="AD40" s="78"/>
      <c r="AF40" s="78"/>
      <c r="AG40" s="78"/>
      <c r="AH40" s="78"/>
      <c r="AI40" s="78"/>
      <c r="AJ40" s="78"/>
      <c r="AK40" s="78"/>
      <c r="AL40" s="78"/>
    </row>
    <row r="41" spans="1:38" x14ac:dyDescent="0.35">
      <c r="A41" s="149">
        <v>8.1319444444444444E-2</v>
      </c>
      <c r="B41" s="148">
        <v>37</v>
      </c>
      <c r="C41" s="148">
        <v>96</v>
      </c>
      <c r="D41" s="148">
        <v>3321</v>
      </c>
      <c r="E41" s="148">
        <v>2586</v>
      </c>
      <c r="F41" s="148">
        <v>3045</v>
      </c>
      <c r="G41" s="148">
        <v>834</v>
      </c>
      <c r="H41" s="148">
        <v>487</v>
      </c>
      <c r="I41" s="148">
        <v>591</v>
      </c>
      <c r="K41" s="153"/>
      <c r="L41" s="78"/>
      <c r="M41" s="78"/>
      <c r="N41" s="78"/>
      <c r="O41" s="78"/>
      <c r="P41" s="78"/>
      <c r="Q41" s="78"/>
      <c r="S41" s="78"/>
      <c r="T41" s="78"/>
      <c r="U41" s="78"/>
      <c r="V41" s="78"/>
      <c r="W41" s="78"/>
      <c r="X41" s="78"/>
      <c r="Y41" s="78"/>
      <c r="Z41" s="78"/>
      <c r="AA41" s="78"/>
      <c r="AB41" s="78"/>
      <c r="AC41" s="78"/>
      <c r="AD41" s="78"/>
      <c r="AF41" s="78"/>
      <c r="AG41" s="78"/>
      <c r="AH41" s="78"/>
      <c r="AI41" s="78"/>
      <c r="AJ41" s="78"/>
      <c r="AK41" s="78"/>
      <c r="AL41" s="78"/>
    </row>
    <row r="42" spans="1:38" x14ac:dyDescent="0.35">
      <c r="A42" s="149">
        <v>8.340277777777777E-2</v>
      </c>
      <c r="B42" s="148">
        <v>37</v>
      </c>
      <c r="C42" s="148">
        <v>210</v>
      </c>
      <c r="D42" s="148">
        <v>2974</v>
      </c>
      <c r="E42" s="148">
        <v>3132</v>
      </c>
      <c r="F42" s="148">
        <v>3349</v>
      </c>
      <c r="G42" s="148">
        <v>555</v>
      </c>
      <c r="H42" s="148">
        <v>600</v>
      </c>
      <c r="I42" s="148">
        <v>605</v>
      </c>
      <c r="K42" s="153"/>
      <c r="L42" s="78"/>
      <c r="M42" s="78"/>
      <c r="N42" s="78"/>
      <c r="O42" s="78"/>
      <c r="P42" s="78"/>
      <c r="Q42" s="78"/>
      <c r="S42" s="78"/>
      <c r="T42" s="78"/>
      <c r="U42" s="78"/>
      <c r="V42" s="78"/>
      <c r="W42" s="78"/>
      <c r="X42" s="78"/>
      <c r="Y42" s="78"/>
      <c r="Z42" s="78"/>
      <c r="AA42" s="78"/>
      <c r="AB42" s="78"/>
      <c r="AC42" s="78"/>
      <c r="AD42" s="78"/>
      <c r="AF42" s="78"/>
      <c r="AG42" s="78"/>
      <c r="AH42" s="78"/>
      <c r="AI42" s="78"/>
      <c r="AJ42" s="78"/>
      <c r="AK42" s="78"/>
      <c r="AL42" s="78"/>
    </row>
    <row r="43" spans="1:38" x14ac:dyDescent="0.35">
      <c r="A43" s="149">
        <v>8.548611111111111E-2</v>
      </c>
      <c r="B43" s="148">
        <v>37</v>
      </c>
      <c r="C43" s="148">
        <v>125</v>
      </c>
      <c r="D43" s="148">
        <v>2911</v>
      </c>
      <c r="E43" s="148">
        <v>2814</v>
      </c>
      <c r="F43" s="148">
        <v>2589</v>
      </c>
      <c r="G43" s="148">
        <v>682</v>
      </c>
      <c r="H43" s="148">
        <v>820</v>
      </c>
      <c r="I43" s="148">
        <v>610</v>
      </c>
      <c r="K43" s="153"/>
      <c r="L43" s="78"/>
      <c r="M43" s="78"/>
      <c r="N43" s="78"/>
      <c r="O43" s="78"/>
      <c r="P43" s="78"/>
      <c r="Q43" s="78"/>
      <c r="S43" s="78"/>
      <c r="T43" s="78"/>
      <c r="U43" s="78"/>
      <c r="V43" s="78"/>
      <c r="W43" s="78"/>
      <c r="X43" s="78"/>
      <c r="Y43" s="78"/>
      <c r="Z43" s="78"/>
      <c r="AA43" s="78"/>
      <c r="AB43" s="78"/>
      <c r="AC43" s="78"/>
      <c r="AD43" s="78"/>
      <c r="AF43" s="78"/>
      <c r="AG43" s="78"/>
      <c r="AH43" s="78"/>
      <c r="AI43" s="78"/>
      <c r="AJ43" s="78"/>
      <c r="AK43" s="78"/>
      <c r="AL43" s="78"/>
    </row>
    <row r="44" spans="1:38" x14ac:dyDescent="0.35">
      <c r="A44" s="149">
        <v>8.7569444444444436E-2</v>
      </c>
      <c r="B44" s="148">
        <v>37</v>
      </c>
      <c r="C44" s="148">
        <v>107</v>
      </c>
      <c r="D44" s="148">
        <v>2972</v>
      </c>
      <c r="E44" s="148">
        <v>3087</v>
      </c>
      <c r="F44" s="148">
        <v>2768</v>
      </c>
      <c r="G44" s="148">
        <v>279</v>
      </c>
      <c r="H44" s="148">
        <v>425</v>
      </c>
      <c r="I44" s="148">
        <v>680</v>
      </c>
      <c r="K44" s="153"/>
      <c r="L44" s="78"/>
      <c r="M44" s="78"/>
      <c r="N44" s="78"/>
      <c r="O44" s="78"/>
      <c r="P44" s="78"/>
      <c r="Q44" s="78"/>
      <c r="S44" s="78"/>
      <c r="T44" s="78"/>
      <c r="U44" s="78"/>
      <c r="V44" s="78"/>
      <c r="W44" s="78"/>
      <c r="X44" s="78"/>
      <c r="Y44" s="78"/>
      <c r="Z44" s="78"/>
      <c r="AA44" s="78"/>
      <c r="AB44" s="78"/>
      <c r="AC44" s="78"/>
      <c r="AD44" s="78"/>
      <c r="AF44" s="78"/>
      <c r="AG44" s="78"/>
      <c r="AH44" s="78"/>
      <c r="AI44" s="78"/>
      <c r="AJ44" s="78"/>
      <c r="AK44" s="78"/>
      <c r="AL44" s="78"/>
    </row>
    <row r="45" spans="1:38" x14ac:dyDescent="0.35">
      <c r="A45" s="149">
        <v>8.965277777777779E-2</v>
      </c>
      <c r="B45" s="148">
        <v>37</v>
      </c>
      <c r="C45" s="148">
        <v>73</v>
      </c>
      <c r="D45" s="148">
        <v>3637</v>
      </c>
      <c r="E45" s="148">
        <v>2915</v>
      </c>
      <c r="F45" s="148">
        <v>3341</v>
      </c>
      <c r="G45" s="148">
        <v>663</v>
      </c>
      <c r="H45" s="148">
        <v>674</v>
      </c>
      <c r="I45" s="148">
        <v>731</v>
      </c>
      <c r="K45" s="153"/>
      <c r="L45" s="78"/>
      <c r="M45" s="78"/>
      <c r="N45" s="78"/>
      <c r="O45" s="78"/>
      <c r="P45" s="78"/>
      <c r="Q45" s="78"/>
      <c r="S45" s="78"/>
      <c r="T45" s="78"/>
      <c r="U45" s="78"/>
      <c r="V45" s="78"/>
      <c r="W45" s="78"/>
      <c r="X45" s="78"/>
      <c r="Y45" s="78"/>
      <c r="Z45" s="78"/>
      <c r="AA45" s="78"/>
      <c r="AB45" s="78"/>
      <c r="AC45" s="78"/>
      <c r="AD45" s="78"/>
      <c r="AF45" s="78"/>
      <c r="AG45" s="78"/>
      <c r="AH45" s="78"/>
      <c r="AI45" s="78"/>
      <c r="AJ45" s="78"/>
      <c r="AK45" s="78"/>
      <c r="AL45" s="78"/>
    </row>
    <row r="46" spans="1:38" x14ac:dyDescent="0.35">
      <c r="A46" s="149">
        <v>9.1736111111111115E-2</v>
      </c>
      <c r="B46" s="148">
        <v>37</v>
      </c>
      <c r="C46" s="148">
        <v>199</v>
      </c>
      <c r="D46" s="148">
        <v>3347</v>
      </c>
      <c r="E46" s="148">
        <v>3004</v>
      </c>
      <c r="F46" s="148">
        <v>2880</v>
      </c>
      <c r="G46" s="148">
        <v>632</v>
      </c>
      <c r="H46" s="148">
        <v>444</v>
      </c>
      <c r="I46" s="148">
        <v>762</v>
      </c>
      <c r="K46" s="153"/>
      <c r="L46" s="78"/>
      <c r="M46" s="78"/>
      <c r="N46" s="78"/>
      <c r="O46" s="78"/>
      <c r="P46" s="78"/>
      <c r="Q46" s="78"/>
      <c r="S46" s="78"/>
      <c r="T46" s="78"/>
      <c r="U46" s="78"/>
      <c r="V46" s="78"/>
      <c r="W46" s="78"/>
      <c r="X46" s="78"/>
      <c r="Y46" s="78"/>
      <c r="Z46" s="78"/>
      <c r="AA46" s="78"/>
      <c r="AB46" s="78"/>
      <c r="AC46" s="78"/>
      <c r="AD46" s="78"/>
      <c r="AF46" s="78"/>
      <c r="AG46" s="78"/>
      <c r="AH46" s="78"/>
      <c r="AI46" s="78"/>
      <c r="AJ46" s="78"/>
      <c r="AK46" s="78"/>
      <c r="AL46" s="78"/>
    </row>
    <row r="47" spans="1:38" x14ac:dyDescent="0.35">
      <c r="A47" s="149">
        <v>9.3819444444444441E-2</v>
      </c>
      <c r="B47" s="148">
        <v>37</v>
      </c>
      <c r="C47" s="148">
        <v>187</v>
      </c>
      <c r="D47" s="148">
        <v>3220</v>
      </c>
      <c r="E47" s="148">
        <v>3326</v>
      </c>
      <c r="F47" s="148">
        <v>3078</v>
      </c>
      <c r="G47" s="148">
        <v>496</v>
      </c>
      <c r="H47" s="148">
        <v>392</v>
      </c>
      <c r="I47" s="148">
        <v>737</v>
      </c>
      <c r="K47" s="153"/>
      <c r="L47" s="78"/>
      <c r="M47" s="78"/>
      <c r="N47" s="78"/>
      <c r="O47" s="78"/>
      <c r="P47" s="78"/>
      <c r="Q47" s="78"/>
      <c r="S47" s="78"/>
      <c r="T47" s="78"/>
      <c r="U47" s="78"/>
      <c r="V47" s="78"/>
      <c r="W47" s="78"/>
      <c r="X47" s="78"/>
      <c r="Y47" s="78"/>
      <c r="Z47" s="78"/>
      <c r="AA47" s="78"/>
      <c r="AB47" s="78"/>
      <c r="AC47" s="78"/>
      <c r="AD47" s="78"/>
      <c r="AF47" s="78"/>
      <c r="AG47" s="78"/>
      <c r="AH47" s="78"/>
      <c r="AI47" s="78"/>
      <c r="AJ47" s="78"/>
      <c r="AK47" s="78"/>
      <c r="AL47" s="78"/>
    </row>
    <row r="48" spans="1:38" x14ac:dyDescent="0.35">
      <c r="A48" s="149">
        <v>9.5902777777777781E-2</v>
      </c>
      <c r="B48" s="148">
        <v>37</v>
      </c>
      <c r="C48" s="148">
        <v>94</v>
      </c>
      <c r="D48" s="148">
        <v>3385</v>
      </c>
      <c r="E48" s="148">
        <v>2681</v>
      </c>
      <c r="F48" s="148">
        <v>3614</v>
      </c>
      <c r="G48" s="148">
        <v>584</v>
      </c>
      <c r="H48" s="148">
        <v>489</v>
      </c>
      <c r="I48" s="148">
        <v>497</v>
      </c>
      <c r="K48" s="153"/>
      <c r="L48" s="78"/>
      <c r="M48" s="78"/>
      <c r="N48" s="78"/>
      <c r="O48" s="78"/>
      <c r="P48" s="78"/>
      <c r="Q48" s="78"/>
      <c r="S48" s="78"/>
      <c r="T48" s="78"/>
      <c r="U48" s="78"/>
      <c r="V48" s="78"/>
      <c r="W48" s="78"/>
      <c r="X48" s="78"/>
      <c r="Y48" s="78"/>
      <c r="Z48" s="78"/>
      <c r="AA48" s="78"/>
      <c r="AB48" s="78"/>
      <c r="AC48" s="78"/>
      <c r="AD48" s="78"/>
      <c r="AF48" s="78"/>
      <c r="AG48" s="78"/>
      <c r="AH48" s="78"/>
      <c r="AI48" s="78"/>
      <c r="AJ48" s="78"/>
      <c r="AK48" s="78"/>
      <c r="AL48" s="78"/>
    </row>
    <row r="49" spans="1:38" x14ac:dyDescent="0.35">
      <c r="A49" s="149">
        <v>9.7986111111111107E-2</v>
      </c>
      <c r="B49" s="148">
        <v>37</v>
      </c>
      <c r="C49" s="148">
        <v>79</v>
      </c>
      <c r="D49" s="148">
        <v>3487</v>
      </c>
      <c r="E49" s="148">
        <v>3263</v>
      </c>
      <c r="F49" s="148">
        <v>3169</v>
      </c>
      <c r="G49" s="148">
        <v>780</v>
      </c>
      <c r="H49" s="148">
        <v>574</v>
      </c>
      <c r="I49" s="148">
        <v>668</v>
      </c>
      <c r="K49" s="153"/>
      <c r="L49" s="78"/>
      <c r="M49" s="78"/>
      <c r="N49" s="78"/>
      <c r="O49" s="78"/>
      <c r="P49" s="78"/>
      <c r="Q49" s="78"/>
      <c r="S49" s="78"/>
      <c r="T49" s="78"/>
      <c r="U49" s="78"/>
      <c r="V49" s="78"/>
      <c r="W49" s="78"/>
      <c r="X49" s="78"/>
      <c r="Y49" s="78"/>
      <c r="Z49" s="78"/>
      <c r="AA49" s="78"/>
      <c r="AB49" s="78"/>
      <c r="AC49" s="78"/>
      <c r="AD49" s="78"/>
      <c r="AF49" s="78"/>
      <c r="AG49" s="78"/>
      <c r="AH49" s="78"/>
      <c r="AI49" s="78"/>
      <c r="AJ49" s="78"/>
      <c r="AK49" s="78"/>
      <c r="AL49" s="78"/>
    </row>
    <row r="50" spans="1:38" x14ac:dyDescent="0.35">
      <c r="A50" s="149">
        <v>0.10006944444444445</v>
      </c>
      <c r="B50" s="148">
        <v>37.1</v>
      </c>
      <c r="C50" s="148">
        <v>99</v>
      </c>
      <c r="D50" s="148">
        <v>3615</v>
      </c>
      <c r="E50" s="148">
        <v>3177</v>
      </c>
      <c r="F50" s="148">
        <v>3013</v>
      </c>
      <c r="G50" s="148">
        <v>490</v>
      </c>
      <c r="H50" s="148">
        <v>708</v>
      </c>
      <c r="I50" s="148">
        <v>742</v>
      </c>
      <c r="K50" s="153"/>
      <c r="L50" s="78"/>
      <c r="M50" s="78"/>
      <c r="N50" s="78"/>
      <c r="O50" s="78"/>
      <c r="P50" s="78"/>
      <c r="Q50" s="78"/>
      <c r="S50" s="78"/>
      <c r="T50" s="78"/>
      <c r="U50" s="78"/>
      <c r="V50" s="78"/>
      <c r="W50" s="78"/>
      <c r="X50" s="78"/>
      <c r="Y50" s="78"/>
      <c r="Z50" s="78"/>
      <c r="AA50" s="78"/>
      <c r="AB50" s="78"/>
      <c r="AC50" s="78"/>
      <c r="AD50" s="78"/>
      <c r="AF50" s="78"/>
      <c r="AG50" s="78"/>
      <c r="AH50" s="78"/>
      <c r="AI50" s="78"/>
      <c r="AJ50" s="78"/>
      <c r="AK50" s="78"/>
      <c r="AL50" s="78"/>
    </row>
    <row r="51" spans="1:38" x14ac:dyDescent="0.35">
      <c r="A51" s="149">
        <v>0.10215277777777777</v>
      </c>
      <c r="B51" s="148">
        <v>37</v>
      </c>
      <c r="C51" s="148">
        <v>39</v>
      </c>
      <c r="D51" s="148">
        <v>4132</v>
      </c>
      <c r="E51" s="148">
        <v>3281</v>
      </c>
      <c r="F51" s="148">
        <v>3844</v>
      </c>
      <c r="G51" s="148">
        <v>578</v>
      </c>
      <c r="H51" s="148">
        <v>655</v>
      </c>
      <c r="I51" s="148">
        <v>700</v>
      </c>
      <c r="K51" s="153"/>
      <c r="L51" s="78"/>
      <c r="M51" s="78"/>
      <c r="N51" s="78"/>
      <c r="O51" s="78"/>
      <c r="P51" s="78"/>
      <c r="Q51" s="78"/>
      <c r="S51" s="78"/>
      <c r="T51" s="78"/>
      <c r="U51" s="78"/>
      <c r="V51" s="78"/>
      <c r="W51" s="78"/>
      <c r="X51" s="78"/>
      <c r="Y51" s="78"/>
      <c r="Z51" s="78"/>
      <c r="AA51" s="78"/>
      <c r="AB51" s="78"/>
      <c r="AC51" s="78"/>
      <c r="AD51" s="78"/>
      <c r="AF51" s="78"/>
      <c r="AG51" s="78"/>
      <c r="AH51" s="78"/>
      <c r="AI51" s="78"/>
      <c r="AJ51" s="78"/>
      <c r="AK51" s="78"/>
      <c r="AL51" s="78"/>
    </row>
    <row r="52" spans="1:38" x14ac:dyDescent="0.35">
      <c r="A52" s="149">
        <v>0.10423611111111113</v>
      </c>
      <c r="B52" s="148">
        <v>37</v>
      </c>
      <c r="C52" s="148">
        <v>134</v>
      </c>
      <c r="D52" s="148">
        <v>4050</v>
      </c>
      <c r="E52" s="148">
        <v>2996</v>
      </c>
      <c r="F52" s="148">
        <v>3168</v>
      </c>
      <c r="G52" s="148">
        <v>788</v>
      </c>
      <c r="H52" s="148">
        <v>676</v>
      </c>
      <c r="I52" s="148">
        <v>633</v>
      </c>
      <c r="K52" s="153"/>
      <c r="L52" s="78"/>
      <c r="M52" s="78"/>
      <c r="N52" s="78"/>
      <c r="O52" s="78"/>
      <c r="P52" s="78"/>
      <c r="Q52" s="78"/>
      <c r="S52" s="78"/>
      <c r="T52" s="78"/>
      <c r="U52" s="78"/>
      <c r="V52" s="78"/>
      <c r="W52" s="78"/>
      <c r="X52" s="78"/>
      <c r="Y52" s="78"/>
      <c r="Z52" s="78"/>
      <c r="AA52" s="78"/>
      <c r="AB52" s="78"/>
      <c r="AC52" s="78"/>
      <c r="AD52" s="78"/>
      <c r="AF52" s="78"/>
      <c r="AG52" s="78"/>
      <c r="AH52" s="78"/>
      <c r="AI52" s="78"/>
      <c r="AJ52" s="78"/>
      <c r="AK52" s="78"/>
      <c r="AL52" s="78"/>
    </row>
    <row r="53" spans="1:38" x14ac:dyDescent="0.35">
      <c r="A53" s="149">
        <v>0.10631944444444445</v>
      </c>
      <c r="B53" s="148">
        <v>37</v>
      </c>
      <c r="C53" s="148">
        <v>196</v>
      </c>
      <c r="D53" s="148">
        <v>3181</v>
      </c>
      <c r="E53" s="148">
        <v>3649</v>
      </c>
      <c r="F53" s="148">
        <v>3397</v>
      </c>
      <c r="G53" s="148">
        <v>656</v>
      </c>
      <c r="H53" s="148">
        <v>783</v>
      </c>
      <c r="I53" s="148">
        <v>526</v>
      </c>
      <c r="K53" s="153"/>
      <c r="L53" s="78"/>
      <c r="M53" s="78"/>
      <c r="N53" s="78"/>
      <c r="O53" s="78"/>
      <c r="P53" s="78"/>
      <c r="Q53" s="78"/>
      <c r="S53" s="78"/>
      <c r="T53" s="78"/>
      <c r="U53" s="78"/>
      <c r="V53" s="78"/>
      <c r="W53" s="78"/>
      <c r="X53" s="78"/>
      <c r="Y53" s="78"/>
      <c r="Z53" s="78"/>
      <c r="AA53" s="78"/>
      <c r="AB53" s="78"/>
      <c r="AC53" s="78"/>
      <c r="AD53" s="78"/>
      <c r="AF53" s="78"/>
      <c r="AG53" s="78"/>
      <c r="AH53" s="78"/>
      <c r="AI53" s="78"/>
      <c r="AJ53" s="78"/>
      <c r="AK53" s="78"/>
      <c r="AL53" s="78"/>
    </row>
    <row r="54" spans="1:38" x14ac:dyDescent="0.35">
      <c r="A54" s="149">
        <v>0.10840277777777778</v>
      </c>
      <c r="B54" s="148">
        <v>37</v>
      </c>
      <c r="C54" s="148">
        <v>167</v>
      </c>
      <c r="D54" s="148">
        <v>3711</v>
      </c>
      <c r="E54" s="148">
        <v>3753</v>
      </c>
      <c r="F54" s="148">
        <v>3263</v>
      </c>
      <c r="G54" s="148">
        <v>611</v>
      </c>
      <c r="H54" s="148">
        <v>719</v>
      </c>
      <c r="I54" s="148">
        <v>816</v>
      </c>
      <c r="K54" s="153"/>
      <c r="L54" s="78"/>
      <c r="M54" s="78"/>
      <c r="N54" s="78"/>
      <c r="O54" s="78"/>
      <c r="P54" s="78"/>
      <c r="Q54" s="78"/>
      <c r="S54" s="78"/>
      <c r="T54" s="78"/>
      <c r="U54" s="78"/>
      <c r="V54" s="78"/>
      <c r="W54" s="78"/>
      <c r="X54" s="78"/>
      <c r="Y54" s="78"/>
      <c r="Z54" s="78"/>
      <c r="AA54" s="78"/>
      <c r="AB54" s="78"/>
      <c r="AC54" s="78"/>
      <c r="AD54" s="78"/>
      <c r="AF54" s="78"/>
      <c r="AG54" s="78"/>
      <c r="AH54" s="78"/>
      <c r="AI54" s="78"/>
      <c r="AJ54" s="78"/>
      <c r="AK54" s="78"/>
      <c r="AL54" s="78"/>
    </row>
    <row r="55" spans="1:38" x14ac:dyDescent="0.35">
      <c r="A55" s="149">
        <v>0.11048611111111112</v>
      </c>
      <c r="B55" s="148">
        <v>37</v>
      </c>
      <c r="C55" s="148">
        <v>46</v>
      </c>
      <c r="D55" s="148">
        <v>3328</v>
      </c>
      <c r="E55" s="148">
        <v>3287</v>
      </c>
      <c r="F55" s="148">
        <v>3536</v>
      </c>
      <c r="G55" s="148">
        <v>692</v>
      </c>
      <c r="H55" s="148">
        <v>612</v>
      </c>
      <c r="I55" s="148">
        <v>795</v>
      </c>
      <c r="K55" s="153"/>
      <c r="L55" s="78"/>
      <c r="M55" s="78"/>
      <c r="N55" s="78"/>
      <c r="O55" s="78"/>
      <c r="P55" s="78"/>
      <c r="Q55" s="78"/>
      <c r="S55" s="78"/>
      <c r="T55" s="78"/>
      <c r="U55" s="78"/>
      <c r="V55" s="78"/>
      <c r="W55" s="78"/>
      <c r="X55" s="78"/>
      <c r="Y55" s="78"/>
      <c r="Z55" s="78"/>
      <c r="AA55" s="78"/>
      <c r="AB55" s="78"/>
      <c r="AC55" s="78"/>
      <c r="AD55" s="78"/>
      <c r="AF55" s="78"/>
      <c r="AG55" s="78"/>
      <c r="AH55" s="78"/>
      <c r="AI55" s="78"/>
      <c r="AJ55" s="78"/>
      <c r="AK55" s="78"/>
      <c r="AL55" s="78"/>
    </row>
    <row r="56" spans="1:38" x14ac:dyDescent="0.35">
      <c r="A56" s="149">
        <v>0.11256944444444444</v>
      </c>
      <c r="B56" s="148">
        <v>37</v>
      </c>
      <c r="C56" s="148">
        <v>222</v>
      </c>
      <c r="D56" s="148">
        <v>3761</v>
      </c>
      <c r="E56" s="148">
        <v>3062</v>
      </c>
      <c r="F56" s="148">
        <v>3422</v>
      </c>
      <c r="G56" s="148">
        <v>604</v>
      </c>
      <c r="H56" s="148">
        <v>645</v>
      </c>
      <c r="I56" s="148">
        <v>741</v>
      </c>
      <c r="K56" s="153"/>
      <c r="L56" s="78"/>
      <c r="M56" s="78"/>
      <c r="N56" s="78"/>
      <c r="O56" s="78"/>
      <c r="P56" s="78"/>
      <c r="Q56" s="78"/>
      <c r="S56" s="78"/>
      <c r="T56" s="78"/>
      <c r="U56" s="78"/>
      <c r="V56" s="78"/>
      <c r="W56" s="78"/>
      <c r="X56" s="78"/>
      <c r="Y56" s="78"/>
      <c r="Z56" s="78"/>
      <c r="AA56" s="78"/>
      <c r="AB56" s="78"/>
      <c r="AC56" s="78"/>
      <c r="AD56" s="78"/>
      <c r="AF56" s="78"/>
      <c r="AG56" s="78"/>
      <c r="AH56" s="78"/>
      <c r="AI56" s="78"/>
      <c r="AJ56" s="78"/>
      <c r="AK56" s="78"/>
      <c r="AL56" s="78"/>
    </row>
    <row r="57" spans="1:38" x14ac:dyDescent="0.35">
      <c r="A57" s="149">
        <v>0.11465277777777778</v>
      </c>
      <c r="B57" s="148">
        <v>37</v>
      </c>
      <c r="C57" s="148">
        <v>126</v>
      </c>
      <c r="D57" s="148">
        <v>4165</v>
      </c>
      <c r="E57" s="148">
        <v>3593</v>
      </c>
      <c r="F57" s="148">
        <v>3367</v>
      </c>
      <c r="G57" s="148">
        <v>737</v>
      </c>
      <c r="H57" s="148">
        <v>673</v>
      </c>
      <c r="I57" s="148">
        <v>1037</v>
      </c>
      <c r="K57" s="153"/>
      <c r="L57" s="78"/>
      <c r="M57" s="78"/>
      <c r="N57" s="78"/>
      <c r="O57" s="78"/>
      <c r="P57" s="78"/>
      <c r="Q57" s="78"/>
      <c r="S57" s="78"/>
      <c r="T57" s="78"/>
      <c r="U57" s="78"/>
      <c r="V57" s="78"/>
      <c r="W57" s="78"/>
      <c r="X57" s="78"/>
      <c r="Y57" s="78"/>
      <c r="Z57" s="78"/>
      <c r="AA57" s="78"/>
      <c r="AB57" s="78"/>
      <c r="AC57" s="78"/>
      <c r="AD57" s="78"/>
      <c r="AF57" s="78"/>
      <c r="AG57" s="78"/>
      <c r="AH57" s="78"/>
      <c r="AI57" s="78"/>
      <c r="AJ57" s="78"/>
      <c r="AK57" s="78"/>
      <c r="AL57" s="78"/>
    </row>
    <row r="58" spans="1:38" x14ac:dyDescent="0.35">
      <c r="A58" s="149">
        <v>0.11673611111111111</v>
      </c>
      <c r="B58" s="148">
        <v>37</v>
      </c>
      <c r="C58" s="148">
        <v>110</v>
      </c>
      <c r="D58" s="148">
        <v>3922</v>
      </c>
      <c r="E58" s="148">
        <v>3180</v>
      </c>
      <c r="F58" s="148">
        <v>3614</v>
      </c>
      <c r="G58" s="148">
        <v>736</v>
      </c>
      <c r="H58" s="148">
        <v>794</v>
      </c>
      <c r="I58" s="148">
        <v>781</v>
      </c>
      <c r="K58" s="153"/>
      <c r="L58" s="78"/>
      <c r="M58" s="78"/>
      <c r="N58" s="78"/>
      <c r="O58" s="78"/>
      <c r="P58" s="78"/>
      <c r="Q58" s="78"/>
      <c r="S58" s="78"/>
      <c r="T58" s="78"/>
      <c r="U58" s="78"/>
      <c r="V58" s="78"/>
      <c r="W58" s="78"/>
      <c r="X58" s="78"/>
      <c r="Y58" s="78"/>
      <c r="Z58" s="78"/>
      <c r="AA58" s="78"/>
      <c r="AB58" s="78"/>
      <c r="AC58" s="78"/>
      <c r="AD58" s="78"/>
      <c r="AF58" s="78"/>
      <c r="AG58" s="78"/>
      <c r="AH58" s="78"/>
      <c r="AI58" s="78"/>
      <c r="AJ58" s="78"/>
      <c r="AK58" s="78"/>
      <c r="AL58" s="78"/>
    </row>
    <row r="59" spans="1:38" x14ac:dyDescent="0.35">
      <c r="A59" s="149">
        <v>0.11881944444444444</v>
      </c>
      <c r="B59" s="148">
        <v>37.1</v>
      </c>
      <c r="C59" s="148">
        <v>155</v>
      </c>
      <c r="D59" s="148">
        <v>3975</v>
      </c>
      <c r="E59" s="148">
        <v>3302</v>
      </c>
      <c r="F59" s="148">
        <v>3297</v>
      </c>
      <c r="G59" s="148">
        <v>430</v>
      </c>
      <c r="H59" s="148">
        <v>465</v>
      </c>
      <c r="I59" s="148">
        <v>811</v>
      </c>
      <c r="K59" s="153"/>
      <c r="L59" s="78"/>
      <c r="M59" s="78"/>
      <c r="N59" s="78"/>
      <c r="O59" s="78"/>
      <c r="P59" s="78"/>
      <c r="Q59" s="78"/>
      <c r="S59" s="78"/>
      <c r="T59" s="78"/>
      <c r="U59" s="78"/>
      <c r="V59" s="78"/>
      <c r="W59" s="78"/>
      <c r="X59" s="78"/>
      <c r="Y59" s="78"/>
      <c r="Z59" s="78"/>
      <c r="AA59" s="78"/>
      <c r="AB59" s="78"/>
      <c r="AC59" s="78"/>
      <c r="AD59" s="78"/>
      <c r="AF59" s="78"/>
      <c r="AG59" s="78"/>
      <c r="AH59" s="78"/>
      <c r="AI59" s="78"/>
      <c r="AJ59" s="78"/>
      <c r="AK59" s="78"/>
      <c r="AL59" s="78"/>
    </row>
    <row r="60" spans="1:38" x14ac:dyDescent="0.35">
      <c r="A60" s="149">
        <v>0.12090277777777779</v>
      </c>
      <c r="B60" s="148">
        <v>37</v>
      </c>
      <c r="C60" s="148">
        <v>143</v>
      </c>
      <c r="D60" s="148">
        <v>3653</v>
      </c>
      <c r="E60" s="148">
        <v>3589</v>
      </c>
      <c r="F60" s="148">
        <v>3561</v>
      </c>
      <c r="G60" s="148">
        <v>722</v>
      </c>
      <c r="H60" s="148">
        <v>706</v>
      </c>
      <c r="I60" s="148">
        <v>808</v>
      </c>
      <c r="K60" s="153"/>
      <c r="L60" s="78"/>
      <c r="M60" s="78"/>
      <c r="N60" s="78"/>
      <c r="O60" s="78"/>
      <c r="P60" s="78"/>
      <c r="Q60" s="78"/>
      <c r="S60" s="78"/>
      <c r="T60" s="78"/>
      <c r="U60" s="78"/>
      <c r="V60" s="78"/>
      <c r="W60" s="78"/>
      <c r="X60" s="78"/>
      <c r="Y60" s="78"/>
      <c r="Z60" s="78"/>
      <c r="AA60" s="78"/>
      <c r="AB60" s="78"/>
      <c r="AC60" s="78"/>
      <c r="AD60" s="78"/>
      <c r="AF60" s="78"/>
      <c r="AG60" s="78"/>
      <c r="AH60" s="78"/>
      <c r="AI60" s="78"/>
      <c r="AJ60" s="78"/>
      <c r="AK60" s="78"/>
      <c r="AL60" s="78"/>
    </row>
    <row r="61" spans="1:38" x14ac:dyDescent="0.35">
      <c r="A61" s="149">
        <v>0.12298611111111112</v>
      </c>
      <c r="B61" s="148">
        <v>37</v>
      </c>
      <c r="C61" s="148">
        <v>85</v>
      </c>
      <c r="D61" s="148">
        <v>4278</v>
      </c>
      <c r="E61" s="148">
        <v>3978</v>
      </c>
      <c r="F61" s="148">
        <v>3776</v>
      </c>
      <c r="G61" s="148">
        <v>694</v>
      </c>
      <c r="H61" s="148">
        <v>767</v>
      </c>
      <c r="I61" s="148">
        <v>836</v>
      </c>
      <c r="K61" s="153"/>
      <c r="L61" s="78"/>
      <c r="M61" s="78"/>
      <c r="N61" s="78"/>
      <c r="O61" s="78"/>
      <c r="P61" s="78"/>
      <c r="Q61" s="78"/>
      <c r="S61" s="78"/>
      <c r="T61" s="78"/>
      <c r="U61" s="78"/>
      <c r="V61" s="78"/>
      <c r="W61" s="78"/>
      <c r="X61" s="78"/>
      <c r="Y61" s="78"/>
      <c r="Z61" s="78"/>
      <c r="AA61" s="78"/>
      <c r="AB61" s="78"/>
      <c r="AC61" s="78"/>
      <c r="AD61" s="78"/>
      <c r="AF61" s="78"/>
      <c r="AG61" s="78"/>
      <c r="AH61" s="78"/>
      <c r="AI61" s="78"/>
      <c r="AJ61" s="78"/>
      <c r="AK61" s="78"/>
      <c r="AL61" s="78"/>
    </row>
    <row r="62" spans="1:38" x14ac:dyDescent="0.35">
      <c r="A62" s="149">
        <v>0.12506944444444443</v>
      </c>
      <c r="B62" s="148">
        <v>37</v>
      </c>
      <c r="C62" s="148">
        <v>132</v>
      </c>
      <c r="D62" s="148">
        <v>4360</v>
      </c>
      <c r="E62" s="148">
        <v>3335</v>
      </c>
      <c r="F62" s="148">
        <v>3948</v>
      </c>
      <c r="G62" s="148">
        <v>694</v>
      </c>
      <c r="H62" s="148">
        <v>776</v>
      </c>
      <c r="I62" s="148">
        <v>1005</v>
      </c>
      <c r="K62" s="153"/>
      <c r="L62" s="78"/>
      <c r="M62" s="78"/>
      <c r="N62" s="78"/>
      <c r="O62" s="78"/>
      <c r="P62" s="78"/>
      <c r="Q62" s="78"/>
      <c r="S62" s="78"/>
      <c r="T62" s="78"/>
      <c r="U62" s="78"/>
      <c r="V62" s="78"/>
      <c r="W62" s="78"/>
      <c r="X62" s="78"/>
      <c r="Y62" s="78"/>
      <c r="Z62" s="78"/>
      <c r="AA62" s="78"/>
      <c r="AB62" s="78"/>
      <c r="AC62" s="78"/>
      <c r="AD62" s="78"/>
      <c r="AF62" s="78"/>
      <c r="AG62" s="78"/>
      <c r="AH62" s="78"/>
      <c r="AI62" s="78"/>
      <c r="AJ62" s="78"/>
      <c r="AK62" s="78"/>
      <c r="AL62" s="78"/>
    </row>
    <row r="63" spans="1:38" x14ac:dyDescent="0.35">
      <c r="A63" s="149">
        <v>0.12715277777777778</v>
      </c>
      <c r="B63" s="148">
        <v>37</v>
      </c>
      <c r="C63" s="148">
        <v>69</v>
      </c>
      <c r="D63" s="148">
        <v>4284</v>
      </c>
      <c r="E63" s="148">
        <v>3612</v>
      </c>
      <c r="F63" s="148">
        <v>3812</v>
      </c>
      <c r="G63" s="148">
        <v>785</v>
      </c>
      <c r="H63" s="148">
        <v>775</v>
      </c>
      <c r="I63" s="148">
        <v>760</v>
      </c>
      <c r="K63" s="153"/>
      <c r="L63" s="78"/>
      <c r="M63" s="78"/>
      <c r="N63" s="78"/>
      <c r="O63" s="78"/>
      <c r="P63" s="78"/>
      <c r="Q63" s="78"/>
      <c r="S63" s="78"/>
      <c r="T63" s="78"/>
      <c r="U63" s="78"/>
      <c r="V63" s="78"/>
      <c r="W63" s="78"/>
      <c r="X63" s="78"/>
      <c r="Y63" s="78"/>
      <c r="Z63" s="78"/>
      <c r="AA63" s="78"/>
      <c r="AB63" s="78"/>
      <c r="AC63" s="78"/>
      <c r="AD63" s="78"/>
      <c r="AF63" s="78"/>
      <c r="AG63" s="78"/>
      <c r="AH63" s="78"/>
      <c r="AI63" s="78"/>
      <c r="AJ63" s="78"/>
      <c r="AK63" s="78"/>
      <c r="AL63" s="78"/>
    </row>
    <row r="64" spans="1:38" x14ac:dyDescent="0.35">
      <c r="A64" s="149">
        <v>0.12923611111111111</v>
      </c>
      <c r="B64" s="148">
        <v>37</v>
      </c>
      <c r="C64" s="148">
        <v>136</v>
      </c>
      <c r="D64" s="148">
        <v>4700</v>
      </c>
      <c r="E64" s="148">
        <v>3773</v>
      </c>
      <c r="F64" s="148">
        <v>4554</v>
      </c>
      <c r="G64" s="148">
        <v>604</v>
      </c>
      <c r="H64" s="148">
        <v>640</v>
      </c>
      <c r="I64" s="148">
        <v>865</v>
      </c>
      <c r="K64" s="153"/>
      <c r="L64" s="78"/>
      <c r="M64" s="78"/>
      <c r="N64" s="78"/>
      <c r="O64" s="78"/>
      <c r="P64" s="78"/>
      <c r="Q64" s="78"/>
      <c r="S64" s="78"/>
      <c r="T64" s="78"/>
      <c r="U64" s="78"/>
      <c r="V64" s="78"/>
      <c r="W64" s="78"/>
      <c r="X64" s="78"/>
      <c r="Y64" s="78"/>
      <c r="Z64" s="78"/>
      <c r="AA64" s="78"/>
      <c r="AB64" s="78"/>
      <c r="AC64" s="78"/>
      <c r="AD64" s="78"/>
      <c r="AF64" s="78"/>
      <c r="AG64" s="78"/>
      <c r="AH64" s="78"/>
      <c r="AI64" s="78"/>
      <c r="AJ64" s="78"/>
      <c r="AK64" s="78"/>
      <c r="AL64" s="78"/>
    </row>
    <row r="65" spans="1:38" x14ac:dyDescent="0.35">
      <c r="A65" s="149">
        <v>0.13131944444444446</v>
      </c>
      <c r="B65" s="148">
        <v>37</v>
      </c>
      <c r="C65" s="148">
        <v>222</v>
      </c>
      <c r="D65" s="148">
        <v>4661</v>
      </c>
      <c r="E65" s="148">
        <v>4077</v>
      </c>
      <c r="F65" s="148">
        <v>4114</v>
      </c>
      <c r="G65" s="148">
        <v>844</v>
      </c>
      <c r="H65" s="148">
        <v>644</v>
      </c>
      <c r="I65" s="148">
        <v>937</v>
      </c>
      <c r="K65" s="153"/>
      <c r="L65" s="78"/>
      <c r="M65" s="78"/>
      <c r="N65" s="78"/>
      <c r="O65" s="78"/>
      <c r="P65" s="78"/>
      <c r="Q65" s="78"/>
      <c r="S65" s="78"/>
      <c r="T65" s="78"/>
      <c r="U65" s="78"/>
      <c r="V65" s="78"/>
      <c r="W65" s="78"/>
      <c r="X65" s="78"/>
      <c r="Y65" s="78"/>
      <c r="Z65" s="78"/>
      <c r="AA65" s="78"/>
      <c r="AB65" s="78"/>
      <c r="AC65" s="78"/>
      <c r="AD65" s="78"/>
      <c r="AF65" s="78"/>
      <c r="AG65" s="78"/>
      <c r="AH65" s="78"/>
      <c r="AI65" s="78"/>
      <c r="AJ65" s="78"/>
      <c r="AK65" s="78"/>
      <c r="AL65" s="78"/>
    </row>
    <row r="66" spans="1:38" x14ac:dyDescent="0.35">
      <c r="A66" s="149">
        <v>0.13340277777777779</v>
      </c>
      <c r="B66" s="148">
        <v>37</v>
      </c>
      <c r="C66" s="148">
        <v>91</v>
      </c>
      <c r="D66" s="148">
        <v>4678</v>
      </c>
      <c r="E66" s="148">
        <v>3600</v>
      </c>
      <c r="F66" s="148">
        <v>4566</v>
      </c>
      <c r="G66" s="148">
        <v>763</v>
      </c>
      <c r="H66" s="148">
        <v>707</v>
      </c>
      <c r="I66" s="148">
        <v>874</v>
      </c>
      <c r="K66" s="153"/>
      <c r="L66" s="78"/>
      <c r="M66" s="78"/>
      <c r="N66" s="78"/>
      <c r="O66" s="78"/>
      <c r="P66" s="78"/>
      <c r="Q66" s="78"/>
      <c r="S66" s="78"/>
      <c r="T66" s="78"/>
      <c r="U66" s="78"/>
      <c r="V66" s="78"/>
      <c r="W66" s="78"/>
      <c r="X66" s="78"/>
      <c r="Y66" s="78"/>
      <c r="Z66" s="78"/>
      <c r="AA66" s="78"/>
      <c r="AB66" s="78"/>
      <c r="AC66" s="78"/>
      <c r="AD66" s="78"/>
      <c r="AF66" s="78"/>
      <c r="AG66" s="78"/>
      <c r="AH66" s="78"/>
      <c r="AI66" s="78"/>
      <c r="AJ66" s="78"/>
      <c r="AK66" s="78"/>
      <c r="AL66" s="78"/>
    </row>
    <row r="67" spans="1:38" x14ac:dyDescent="0.35">
      <c r="A67" s="149">
        <v>0.13548611111111111</v>
      </c>
      <c r="B67" s="148">
        <v>37</v>
      </c>
      <c r="C67" s="148">
        <v>259</v>
      </c>
      <c r="D67" s="148">
        <v>4326</v>
      </c>
      <c r="E67" s="148">
        <v>4170</v>
      </c>
      <c r="F67" s="148">
        <v>4483</v>
      </c>
      <c r="G67" s="148">
        <v>613</v>
      </c>
      <c r="H67" s="148">
        <v>927</v>
      </c>
      <c r="I67" s="148">
        <v>578</v>
      </c>
      <c r="K67" s="153"/>
      <c r="L67" s="78"/>
      <c r="M67" s="78"/>
      <c r="N67" s="78"/>
      <c r="O67" s="78"/>
      <c r="P67" s="78"/>
      <c r="Q67" s="78"/>
      <c r="S67" s="78"/>
      <c r="T67" s="78"/>
      <c r="U67" s="78"/>
      <c r="V67" s="78"/>
      <c r="W67" s="78"/>
      <c r="X67" s="78"/>
      <c r="Y67" s="78"/>
      <c r="Z67" s="78"/>
      <c r="AA67" s="78"/>
      <c r="AB67" s="78"/>
      <c r="AC67" s="78"/>
      <c r="AD67" s="78"/>
      <c r="AF67" s="78"/>
      <c r="AG67" s="78"/>
      <c r="AH67" s="78"/>
      <c r="AI67" s="78"/>
      <c r="AJ67" s="78"/>
      <c r="AK67" s="78"/>
      <c r="AL67" s="78"/>
    </row>
    <row r="68" spans="1:38" x14ac:dyDescent="0.35">
      <c r="A68" s="149">
        <v>0.13756944444444444</v>
      </c>
      <c r="B68" s="148">
        <v>37</v>
      </c>
      <c r="C68" s="148">
        <v>206</v>
      </c>
      <c r="D68" s="148">
        <v>4900</v>
      </c>
      <c r="E68" s="148">
        <v>4284</v>
      </c>
      <c r="F68" s="148">
        <v>4512</v>
      </c>
      <c r="G68" s="148">
        <v>643</v>
      </c>
      <c r="H68" s="148">
        <v>670</v>
      </c>
      <c r="I68" s="148">
        <v>951</v>
      </c>
      <c r="K68" s="153"/>
      <c r="L68" s="78"/>
      <c r="M68" s="78"/>
      <c r="N68" s="78"/>
      <c r="O68" s="78"/>
      <c r="P68" s="78"/>
      <c r="Q68" s="78"/>
      <c r="S68" s="78"/>
      <c r="T68" s="78"/>
      <c r="U68" s="78"/>
      <c r="V68" s="78"/>
      <c r="W68" s="78"/>
      <c r="X68" s="78"/>
      <c r="Y68" s="78"/>
      <c r="Z68" s="78"/>
      <c r="AA68" s="78"/>
      <c r="AB68" s="78"/>
      <c r="AC68" s="78"/>
      <c r="AD68" s="78"/>
      <c r="AF68" s="78"/>
      <c r="AG68" s="78"/>
      <c r="AH68" s="78"/>
      <c r="AI68" s="78"/>
      <c r="AJ68" s="78"/>
      <c r="AK68" s="78"/>
      <c r="AL68" s="78"/>
    </row>
    <row r="69" spans="1:38" x14ac:dyDescent="0.35">
      <c r="A69" s="149">
        <v>0.13965277777777776</v>
      </c>
      <c r="B69" s="148">
        <v>37</v>
      </c>
      <c r="C69" s="148">
        <v>253</v>
      </c>
      <c r="D69" s="148">
        <v>4934</v>
      </c>
      <c r="E69" s="148">
        <v>4562</v>
      </c>
      <c r="F69" s="148">
        <v>4060</v>
      </c>
      <c r="G69" s="148">
        <v>782</v>
      </c>
      <c r="H69" s="148">
        <v>628</v>
      </c>
      <c r="I69" s="148">
        <v>972</v>
      </c>
      <c r="K69" s="153"/>
      <c r="L69" s="78"/>
      <c r="M69" s="78"/>
      <c r="N69" s="78"/>
      <c r="O69" s="78"/>
      <c r="P69" s="78"/>
      <c r="Q69" s="78"/>
      <c r="S69" s="78"/>
      <c r="T69" s="78"/>
      <c r="U69" s="78"/>
      <c r="V69" s="78"/>
      <c r="W69" s="78"/>
      <c r="X69" s="78"/>
      <c r="Y69" s="78"/>
      <c r="Z69" s="78"/>
      <c r="AA69" s="78"/>
      <c r="AB69" s="78"/>
      <c r="AC69" s="78"/>
      <c r="AD69" s="78"/>
      <c r="AF69" s="78"/>
      <c r="AG69" s="78"/>
      <c r="AH69" s="78"/>
      <c r="AI69" s="78"/>
      <c r="AJ69" s="78"/>
      <c r="AK69" s="78"/>
      <c r="AL69" s="78"/>
    </row>
    <row r="70" spans="1:38" x14ac:dyDescent="0.35">
      <c r="A70" s="149">
        <v>0.14173611111111112</v>
      </c>
      <c r="B70" s="148">
        <v>37</v>
      </c>
      <c r="C70" s="148">
        <v>111</v>
      </c>
      <c r="D70" s="148">
        <v>4760</v>
      </c>
      <c r="E70" s="148">
        <v>4095</v>
      </c>
      <c r="F70" s="148">
        <v>4340</v>
      </c>
      <c r="G70" s="148">
        <v>699</v>
      </c>
      <c r="H70" s="148">
        <v>645</v>
      </c>
      <c r="I70" s="148">
        <v>698</v>
      </c>
      <c r="K70" s="153"/>
      <c r="L70" s="78"/>
      <c r="M70" s="78"/>
      <c r="N70" s="78"/>
      <c r="O70" s="78"/>
      <c r="P70" s="78"/>
      <c r="Q70" s="78"/>
      <c r="S70" s="78"/>
      <c r="T70" s="78"/>
      <c r="U70" s="78"/>
      <c r="V70" s="78"/>
      <c r="W70" s="78"/>
      <c r="X70" s="78"/>
      <c r="Y70" s="78"/>
      <c r="Z70" s="78"/>
      <c r="AA70" s="78"/>
      <c r="AB70" s="78"/>
      <c r="AC70" s="78"/>
      <c r="AD70" s="78"/>
      <c r="AF70" s="78"/>
      <c r="AG70" s="78"/>
      <c r="AH70" s="78"/>
      <c r="AI70" s="78"/>
      <c r="AJ70" s="78"/>
      <c r="AK70" s="78"/>
      <c r="AL70" s="78"/>
    </row>
    <row r="71" spans="1:38" x14ac:dyDescent="0.35">
      <c r="A71" s="149">
        <v>0.14381944444444444</v>
      </c>
      <c r="B71" s="148">
        <v>37</v>
      </c>
      <c r="C71" s="148">
        <v>96</v>
      </c>
      <c r="D71" s="148">
        <v>4343</v>
      </c>
      <c r="E71" s="148">
        <v>4062</v>
      </c>
      <c r="F71" s="148">
        <v>4809</v>
      </c>
      <c r="G71" s="148">
        <v>817</v>
      </c>
      <c r="H71" s="148">
        <v>691</v>
      </c>
      <c r="I71" s="148">
        <v>704</v>
      </c>
      <c r="K71" s="153"/>
      <c r="L71" s="78"/>
      <c r="M71" s="78"/>
      <c r="N71" s="78"/>
      <c r="O71" s="78"/>
      <c r="P71" s="78"/>
      <c r="Q71" s="78"/>
      <c r="S71" s="78"/>
      <c r="T71" s="78"/>
      <c r="U71" s="78"/>
      <c r="V71" s="78"/>
      <c r="W71" s="78"/>
      <c r="X71" s="78"/>
      <c r="Y71" s="78"/>
      <c r="Z71" s="78"/>
      <c r="AA71" s="78"/>
      <c r="AB71" s="78"/>
      <c r="AC71" s="78"/>
      <c r="AD71" s="78"/>
      <c r="AF71" s="78"/>
      <c r="AG71" s="78"/>
      <c r="AH71" s="78"/>
      <c r="AI71" s="78"/>
      <c r="AJ71" s="78"/>
      <c r="AK71" s="78"/>
      <c r="AL71" s="78"/>
    </row>
    <row r="72" spans="1:38" x14ac:dyDescent="0.35">
      <c r="A72" s="149">
        <v>0.1459027777777778</v>
      </c>
      <c r="B72" s="148">
        <v>37</v>
      </c>
      <c r="C72" s="148">
        <v>178</v>
      </c>
      <c r="D72" s="148">
        <v>4715</v>
      </c>
      <c r="E72" s="148">
        <v>4349</v>
      </c>
      <c r="F72" s="148">
        <v>4603</v>
      </c>
      <c r="G72" s="148">
        <v>1017</v>
      </c>
      <c r="H72" s="148">
        <v>703</v>
      </c>
      <c r="I72" s="148">
        <v>796</v>
      </c>
      <c r="K72" s="153"/>
      <c r="L72" s="78"/>
      <c r="M72" s="78"/>
      <c r="N72" s="78"/>
      <c r="O72" s="78"/>
      <c r="P72" s="78"/>
      <c r="Q72" s="78"/>
      <c r="S72" s="78"/>
      <c r="T72" s="78"/>
      <c r="U72" s="78"/>
      <c r="V72" s="78"/>
      <c r="W72" s="78"/>
      <c r="X72" s="78"/>
      <c r="Y72" s="78"/>
      <c r="Z72" s="78"/>
      <c r="AA72" s="78"/>
      <c r="AB72" s="78"/>
      <c r="AC72" s="78"/>
      <c r="AD72" s="78"/>
      <c r="AF72" s="78"/>
      <c r="AG72" s="78"/>
      <c r="AH72" s="78"/>
      <c r="AI72" s="78"/>
      <c r="AJ72" s="78"/>
      <c r="AK72" s="78"/>
      <c r="AL72" s="78"/>
    </row>
    <row r="73" spans="1:38" x14ac:dyDescent="0.35">
      <c r="A73" s="149">
        <v>0.14798611111111112</v>
      </c>
      <c r="B73" s="148">
        <v>37</v>
      </c>
      <c r="C73" s="148">
        <v>61</v>
      </c>
      <c r="D73" s="148">
        <v>4277</v>
      </c>
      <c r="E73" s="148">
        <v>4082</v>
      </c>
      <c r="F73" s="148">
        <v>4354</v>
      </c>
      <c r="G73" s="148">
        <v>808</v>
      </c>
      <c r="H73" s="148">
        <v>964</v>
      </c>
      <c r="I73" s="148">
        <v>1034</v>
      </c>
      <c r="K73" s="153"/>
      <c r="L73" s="78"/>
      <c r="M73" s="78"/>
      <c r="N73" s="78"/>
      <c r="O73" s="78"/>
      <c r="P73" s="78"/>
      <c r="Q73" s="78"/>
      <c r="S73" s="78"/>
      <c r="T73" s="78"/>
      <c r="U73" s="78"/>
      <c r="V73" s="78"/>
      <c r="W73" s="78"/>
      <c r="X73" s="78"/>
      <c r="Y73" s="78"/>
      <c r="Z73" s="78"/>
      <c r="AA73" s="78"/>
      <c r="AB73" s="78"/>
      <c r="AC73" s="78"/>
      <c r="AD73" s="78"/>
      <c r="AF73" s="78"/>
      <c r="AG73" s="78"/>
      <c r="AH73" s="78"/>
      <c r="AI73" s="78"/>
      <c r="AJ73" s="78"/>
      <c r="AK73" s="78"/>
      <c r="AL73" s="78"/>
    </row>
    <row r="74" spans="1:38" x14ac:dyDescent="0.35">
      <c r="A74" s="149">
        <v>0.15006944444444445</v>
      </c>
      <c r="B74" s="148">
        <v>37</v>
      </c>
      <c r="C74" s="148">
        <v>207</v>
      </c>
      <c r="D74" s="148">
        <v>5383</v>
      </c>
      <c r="E74" s="148">
        <v>5477</v>
      </c>
      <c r="F74" s="148">
        <v>4973</v>
      </c>
      <c r="G74" s="148">
        <v>898</v>
      </c>
      <c r="H74" s="148">
        <v>670</v>
      </c>
      <c r="I74" s="148">
        <v>790</v>
      </c>
      <c r="K74" s="153"/>
      <c r="L74" s="78"/>
      <c r="M74" s="78"/>
      <c r="N74" s="78"/>
      <c r="O74" s="78"/>
      <c r="P74" s="78"/>
      <c r="Q74" s="78"/>
      <c r="S74" s="78"/>
      <c r="T74" s="78"/>
      <c r="U74" s="78"/>
      <c r="V74" s="78"/>
      <c r="W74" s="78"/>
      <c r="X74" s="78"/>
      <c r="Y74" s="78"/>
      <c r="Z74" s="78"/>
      <c r="AA74" s="78"/>
      <c r="AB74" s="78"/>
      <c r="AC74" s="78"/>
      <c r="AD74" s="78"/>
      <c r="AF74" s="78"/>
      <c r="AG74" s="78"/>
      <c r="AH74" s="78"/>
      <c r="AI74" s="78"/>
      <c r="AJ74" s="78"/>
      <c r="AK74" s="78"/>
      <c r="AL74" s="78"/>
    </row>
    <row r="75" spans="1:38" x14ac:dyDescent="0.35">
      <c r="A75" s="149">
        <v>0.15215277777777778</v>
      </c>
      <c r="B75" s="148">
        <v>37.1</v>
      </c>
      <c r="C75" s="148">
        <v>254</v>
      </c>
      <c r="D75" s="148">
        <v>5296</v>
      </c>
      <c r="E75" s="148">
        <v>4080</v>
      </c>
      <c r="F75" s="148">
        <v>4999</v>
      </c>
      <c r="G75" s="148">
        <v>675</v>
      </c>
      <c r="H75" s="148">
        <v>784</v>
      </c>
      <c r="I75" s="148">
        <v>946</v>
      </c>
      <c r="K75" s="153"/>
      <c r="L75" s="78"/>
      <c r="M75" s="78"/>
      <c r="N75" s="78"/>
      <c r="O75" s="78"/>
      <c r="P75" s="78"/>
      <c r="Q75" s="78"/>
      <c r="S75" s="78"/>
      <c r="T75" s="78"/>
      <c r="U75" s="78"/>
      <c r="V75" s="78"/>
      <c r="W75" s="78"/>
      <c r="X75" s="78"/>
      <c r="Y75" s="78"/>
      <c r="Z75" s="78"/>
      <c r="AA75" s="78"/>
      <c r="AB75" s="78"/>
      <c r="AC75" s="78"/>
      <c r="AD75" s="78"/>
      <c r="AF75" s="78"/>
      <c r="AG75" s="78"/>
      <c r="AH75" s="78"/>
      <c r="AI75" s="78"/>
      <c r="AJ75" s="78"/>
      <c r="AK75" s="78"/>
      <c r="AL75" s="78"/>
    </row>
    <row r="76" spans="1:38" x14ac:dyDescent="0.35">
      <c r="A76" s="149">
        <v>0.1542361111111111</v>
      </c>
      <c r="B76" s="148">
        <v>37</v>
      </c>
      <c r="C76" s="148">
        <v>136</v>
      </c>
      <c r="D76" s="148">
        <v>4750</v>
      </c>
      <c r="E76" s="148">
        <v>4939</v>
      </c>
      <c r="F76" s="148">
        <v>5236</v>
      </c>
      <c r="G76" s="148">
        <v>552</v>
      </c>
      <c r="H76" s="148">
        <v>848</v>
      </c>
      <c r="I76" s="148">
        <v>956</v>
      </c>
      <c r="K76" s="153"/>
      <c r="L76" s="78"/>
      <c r="M76" s="78"/>
      <c r="N76" s="78"/>
      <c r="O76" s="78"/>
      <c r="P76" s="78"/>
      <c r="Q76" s="78"/>
      <c r="S76" s="78"/>
      <c r="T76" s="78"/>
      <c r="U76" s="78"/>
      <c r="V76" s="78"/>
      <c r="W76" s="78"/>
      <c r="X76" s="78"/>
      <c r="Y76" s="78"/>
      <c r="Z76" s="78"/>
      <c r="AA76" s="78"/>
      <c r="AB76" s="78"/>
      <c r="AC76" s="78"/>
      <c r="AD76" s="78"/>
      <c r="AF76" s="78"/>
      <c r="AG76" s="78"/>
      <c r="AH76" s="78"/>
      <c r="AI76" s="78"/>
      <c r="AJ76" s="78"/>
      <c r="AK76" s="78"/>
      <c r="AL76" s="78"/>
    </row>
    <row r="77" spans="1:38" x14ac:dyDescent="0.35">
      <c r="A77" s="149">
        <v>0.15631944444444446</v>
      </c>
      <c r="B77" s="148">
        <v>37</v>
      </c>
      <c r="C77" s="148">
        <v>119</v>
      </c>
      <c r="D77" s="148">
        <v>5227</v>
      </c>
      <c r="E77" s="148">
        <v>4597</v>
      </c>
      <c r="F77" s="148">
        <v>5154</v>
      </c>
      <c r="G77" s="148">
        <v>517</v>
      </c>
      <c r="H77" s="148">
        <v>1118</v>
      </c>
      <c r="I77" s="148">
        <v>732</v>
      </c>
      <c r="K77" s="153"/>
      <c r="L77" s="78"/>
      <c r="M77" s="78"/>
      <c r="N77" s="78"/>
      <c r="O77" s="78"/>
      <c r="P77" s="78"/>
      <c r="Q77" s="78"/>
      <c r="S77" s="78"/>
      <c r="T77" s="78"/>
      <c r="U77" s="78"/>
      <c r="V77" s="78"/>
      <c r="W77" s="78"/>
      <c r="X77" s="78"/>
      <c r="Y77" s="78"/>
      <c r="Z77" s="78"/>
      <c r="AA77" s="78"/>
      <c r="AB77" s="78"/>
      <c r="AC77" s="78"/>
      <c r="AD77" s="78"/>
      <c r="AF77" s="78"/>
      <c r="AG77" s="78"/>
      <c r="AH77" s="78"/>
      <c r="AI77" s="78"/>
      <c r="AJ77" s="78"/>
      <c r="AK77" s="78"/>
      <c r="AL77" s="78"/>
    </row>
    <row r="78" spans="1:38" x14ac:dyDescent="0.35">
      <c r="A78" s="149">
        <v>0.15840277777777778</v>
      </c>
      <c r="B78" s="148">
        <v>37</v>
      </c>
      <c r="C78" s="148">
        <v>265</v>
      </c>
      <c r="D78" s="148">
        <v>5577</v>
      </c>
      <c r="E78" s="148">
        <v>4409</v>
      </c>
      <c r="F78" s="148">
        <v>5208</v>
      </c>
      <c r="G78" s="148">
        <v>828</v>
      </c>
      <c r="H78" s="148">
        <v>813</v>
      </c>
      <c r="I78" s="148">
        <v>1067</v>
      </c>
      <c r="K78" s="153"/>
      <c r="L78" s="78"/>
      <c r="M78" s="78"/>
      <c r="N78" s="78"/>
      <c r="O78" s="78"/>
      <c r="P78" s="78"/>
      <c r="Q78" s="78"/>
      <c r="S78" s="78"/>
      <c r="T78" s="78"/>
      <c r="U78" s="78"/>
      <c r="V78" s="78"/>
      <c r="W78" s="78"/>
      <c r="X78" s="78"/>
      <c r="Y78" s="78"/>
      <c r="Z78" s="78"/>
      <c r="AA78" s="78"/>
      <c r="AB78" s="78"/>
      <c r="AC78" s="78"/>
      <c r="AD78" s="78"/>
      <c r="AF78" s="78"/>
      <c r="AG78" s="78"/>
      <c r="AH78" s="78"/>
      <c r="AI78" s="78"/>
      <c r="AJ78" s="78"/>
      <c r="AK78" s="78"/>
      <c r="AL78" s="78"/>
    </row>
    <row r="79" spans="1:38" x14ac:dyDescent="0.35">
      <c r="A79" s="149">
        <v>0.16048611111111111</v>
      </c>
      <c r="B79" s="148">
        <v>37</v>
      </c>
      <c r="C79" s="148">
        <v>155</v>
      </c>
      <c r="D79" s="148">
        <v>5477</v>
      </c>
      <c r="E79" s="148">
        <v>4922</v>
      </c>
      <c r="F79" s="148">
        <v>5272</v>
      </c>
      <c r="G79" s="148">
        <v>799</v>
      </c>
      <c r="H79" s="148">
        <v>743</v>
      </c>
      <c r="I79" s="148">
        <v>1043</v>
      </c>
      <c r="K79" s="153"/>
      <c r="L79" s="78"/>
      <c r="M79" s="78"/>
      <c r="N79" s="78"/>
      <c r="O79" s="78"/>
      <c r="P79" s="78"/>
      <c r="Q79" s="78"/>
      <c r="S79" s="78"/>
      <c r="T79" s="78"/>
      <c r="U79" s="78"/>
      <c r="V79" s="78"/>
      <c r="W79" s="78"/>
      <c r="X79" s="78"/>
      <c r="Y79" s="78"/>
      <c r="Z79" s="78"/>
      <c r="AA79" s="78"/>
      <c r="AB79" s="78"/>
      <c r="AC79" s="78"/>
      <c r="AD79" s="78"/>
      <c r="AF79" s="78"/>
      <c r="AG79" s="78"/>
      <c r="AH79" s="78"/>
      <c r="AI79" s="78"/>
      <c r="AJ79" s="78"/>
      <c r="AK79" s="78"/>
      <c r="AL79" s="78"/>
    </row>
    <row r="80" spans="1:38" x14ac:dyDescent="0.35">
      <c r="A80" s="149">
        <v>0.16256944444444446</v>
      </c>
      <c r="B80" s="148">
        <v>37</v>
      </c>
      <c r="C80" s="148">
        <v>153</v>
      </c>
      <c r="D80" s="148">
        <v>5524</v>
      </c>
      <c r="E80" s="148">
        <v>4724</v>
      </c>
      <c r="F80" s="148">
        <v>5336</v>
      </c>
      <c r="G80" s="148">
        <v>857</v>
      </c>
      <c r="H80" s="148">
        <v>760</v>
      </c>
      <c r="I80" s="148">
        <v>936</v>
      </c>
      <c r="K80" s="153"/>
      <c r="L80" s="78"/>
      <c r="M80" s="78"/>
      <c r="N80" s="78"/>
      <c r="O80" s="78"/>
      <c r="P80" s="78"/>
      <c r="Q80" s="78"/>
      <c r="S80" s="78"/>
      <c r="T80" s="78"/>
      <c r="U80" s="78"/>
      <c r="V80" s="78"/>
      <c r="W80" s="78"/>
      <c r="X80" s="78"/>
      <c r="Y80" s="78"/>
      <c r="Z80" s="78"/>
      <c r="AA80" s="78"/>
      <c r="AB80" s="78"/>
      <c r="AC80" s="78"/>
      <c r="AD80" s="78"/>
      <c r="AF80" s="78"/>
      <c r="AG80" s="78"/>
      <c r="AH80" s="78"/>
      <c r="AI80" s="78"/>
      <c r="AJ80" s="78"/>
      <c r="AK80" s="78"/>
      <c r="AL80" s="78"/>
    </row>
    <row r="81" spans="1:38" x14ac:dyDescent="0.35">
      <c r="A81" s="149">
        <v>0.16465277777777779</v>
      </c>
      <c r="B81" s="148">
        <v>37</v>
      </c>
      <c r="C81" s="148">
        <v>222</v>
      </c>
      <c r="D81" s="148">
        <v>5901</v>
      </c>
      <c r="E81" s="148">
        <v>4706</v>
      </c>
      <c r="F81" s="148">
        <v>5295</v>
      </c>
      <c r="G81" s="148">
        <v>928</v>
      </c>
      <c r="H81" s="148">
        <v>784</v>
      </c>
      <c r="I81" s="148">
        <v>919</v>
      </c>
      <c r="K81" s="153"/>
      <c r="L81" s="78"/>
      <c r="M81" s="78"/>
      <c r="N81" s="78"/>
      <c r="O81" s="78"/>
      <c r="P81" s="78"/>
      <c r="Q81" s="78"/>
      <c r="S81" s="78"/>
      <c r="T81" s="78"/>
      <c r="U81" s="78"/>
      <c r="V81" s="78"/>
      <c r="W81" s="78"/>
      <c r="X81" s="78"/>
      <c r="Y81" s="78"/>
      <c r="Z81" s="78"/>
      <c r="AA81" s="78"/>
      <c r="AB81" s="78"/>
      <c r="AC81" s="78"/>
      <c r="AD81" s="78"/>
      <c r="AF81" s="78"/>
      <c r="AG81" s="78"/>
      <c r="AH81" s="78"/>
      <c r="AI81" s="78"/>
      <c r="AJ81" s="78"/>
      <c r="AK81" s="78"/>
      <c r="AL81" s="78"/>
    </row>
    <row r="82" spans="1:38" x14ac:dyDescent="0.35">
      <c r="A82" s="149">
        <v>0.16673611111111111</v>
      </c>
      <c r="B82" s="148">
        <v>37</v>
      </c>
      <c r="C82" s="148">
        <v>217</v>
      </c>
      <c r="D82" s="148">
        <v>5728</v>
      </c>
      <c r="E82" s="148">
        <v>5551</v>
      </c>
      <c r="F82" s="148">
        <v>5032</v>
      </c>
      <c r="G82" s="148">
        <v>893</v>
      </c>
      <c r="H82" s="148">
        <v>1172</v>
      </c>
      <c r="I82" s="148">
        <v>938</v>
      </c>
      <c r="K82" s="153"/>
      <c r="L82" s="78"/>
      <c r="M82" s="78"/>
      <c r="N82" s="78"/>
      <c r="O82" s="78"/>
      <c r="P82" s="78"/>
      <c r="Q82" s="78"/>
      <c r="S82" s="78"/>
      <c r="T82" s="78"/>
      <c r="U82" s="78"/>
      <c r="V82" s="78"/>
      <c r="W82" s="78"/>
      <c r="X82" s="78"/>
      <c r="Y82" s="78"/>
      <c r="Z82" s="78"/>
      <c r="AA82" s="78"/>
      <c r="AB82" s="78"/>
      <c r="AC82" s="78"/>
      <c r="AD82" s="78"/>
      <c r="AF82" s="78"/>
      <c r="AG82" s="78"/>
      <c r="AH82" s="78"/>
      <c r="AI82" s="78"/>
      <c r="AJ82" s="78"/>
      <c r="AK82" s="78"/>
      <c r="AL82" s="78"/>
    </row>
    <row r="83" spans="1:38" x14ac:dyDescent="0.35">
      <c r="A83" s="149">
        <v>0.16881944444444444</v>
      </c>
      <c r="B83" s="148">
        <v>37</v>
      </c>
      <c r="C83" s="148">
        <v>174</v>
      </c>
      <c r="D83" s="148">
        <v>6388</v>
      </c>
      <c r="E83" s="148">
        <v>5252</v>
      </c>
      <c r="F83" s="148">
        <v>4631</v>
      </c>
      <c r="G83" s="148">
        <v>775</v>
      </c>
      <c r="H83" s="148">
        <v>881</v>
      </c>
      <c r="I83" s="148">
        <v>1157</v>
      </c>
      <c r="K83" s="153"/>
      <c r="L83" s="78"/>
      <c r="M83" s="78"/>
      <c r="N83" s="78"/>
      <c r="O83" s="78"/>
      <c r="P83" s="78"/>
      <c r="Q83" s="78"/>
      <c r="S83" s="78"/>
      <c r="T83" s="78"/>
      <c r="U83" s="78"/>
      <c r="V83" s="78"/>
      <c r="W83" s="78"/>
      <c r="X83" s="78"/>
      <c r="Y83" s="78"/>
      <c r="Z83" s="78"/>
      <c r="AA83" s="78"/>
      <c r="AB83" s="78"/>
      <c r="AC83" s="78"/>
      <c r="AD83" s="78"/>
      <c r="AF83" s="78"/>
      <c r="AG83" s="78"/>
      <c r="AH83" s="78"/>
      <c r="AI83" s="78"/>
      <c r="AJ83" s="78"/>
      <c r="AK83" s="78"/>
      <c r="AL83" s="78"/>
    </row>
    <row r="84" spans="1:38" x14ac:dyDescent="0.35">
      <c r="A84" s="149">
        <v>0.17090277777777776</v>
      </c>
      <c r="B84" s="148">
        <v>37</v>
      </c>
      <c r="C84" s="148">
        <v>191</v>
      </c>
      <c r="D84" s="148">
        <v>6182</v>
      </c>
      <c r="E84" s="148">
        <v>6251</v>
      </c>
      <c r="F84" s="148">
        <v>5137</v>
      </c>
      <c r="G84" s="148">
        <v>1064</v>
      </c>
      <c r="H84" s="148">
        <v>1096</v>
      </c>
      <c r="I84" s="148">
        <v>1000</v>
      </c>
      <c r="K84" s="153"/>
      <c r="L84" s="78"/>
      <c r="M84" s="78"/>
      <c r="N84" s="78"/>
      <c r="O84" s="78"/>
      <c r="P84" s="78"/>
      <c r="Q84" s="78"/>
      <c r="S84" s="78"/>
      <c r="T84" s="78"/>
      <c r="U84" s="78"/>
      <c r="V84" s="78"/>
      <c r="W84" s="78"/>
      <c r="X84" s="78"/>
      <c r="Y84" s="78"/>
      <c r="Z84" s="78"/>
      <c r="AA84" s="78"/>
      <c r="AB84" s="78"/>
      <c r="AC84" s="78"/>
      <c r="AD84" s="78"/>
      <c r="AF84" s="78"/>
      <c r="AG84" s="78"/>
      <c r="AH84" s="78"/>
      <c r="AI84" s="78"/>
      <c r="AJ84" s="78"/>
      <c r="AK84" s="78"/>
      <c r="AL84" s="78"/>
    </row>
    <row r="85" spans="1:38" x14ac:dyDescent="0.35">
      <c r="A85" s="149">
        <v>0.17298611111111109</v>
      </c>
      <c r="B85" s="148">
        <v>37</v>
      </c>
      <c r="C85" s="148">
        <v>286</v>
      </c>
      <c r="D85" s="148">
        <v>5778</v>
      </c>
      <c r="E85" s="148">
        <v>5860</v>
      </c>
      <c r="F85" s="148">
        <v>6024</v>
      </c>
      <c r="G85" s="148">
        <v>669</v>
      </c>
      <c r="H85" s="148">
        <v>1071</v>
      </c>
      <c r="I85" s="148">
        <v>821</v>
      </c>
      <c r="K85" s="153"/>
      <c r="L85" s="78"/>
      <c r="M85" s="78"/>
      <c r="N85" s="78"/>
      <c r="O85" s="78"/>
      <c r="P85" s="78"/>
      <c r="Q85" s="78"/>
      <c r="S85" s="78"/>
      <c r="T85" s="78"/>
      <c r="U85" s="78"/>
      <c r="V85" s="78"/>
      <c r="W85" s="78"/>
      <c r="X85" s="78"/>
      <c r="Y85" s="78"/>
      <c r="Z85" s="78"/>
      <c r="AA85" s="78"/>
      <c r="AB85" s="78"/>
      <c r="AC85" s="78"/>
      <c r="AD85" s="78"/>
      <c r="AF85" s="78"/>
      <c r="AG85" s="78"/>
      <c r="AH85" s="78"/>
      <c r="AI85" s="78"/>
      <c r="AJ85" s="78"/>
      <c r="AK85" s="78"/>
      <c r="AL85" s="78"/>
    </row>
    <row r="86" spans="1:38" x14ac:dyDescent="0.35">
      <c r="A86" s="149">
        <v>0.17506944444444442</v>
      </c>
      <c r="B86" s="148">
        <v>37</v>
      </c>
      <c r="C86" s="148">
        <v>101</v>
      </c>
      <c r="D86" s="148">
        <v>6070</v>
      </c>
      <c r="E86" s="148">
        <v>6039</v>
      </c>
      <c r="F86" s="148">
        <v>5882</v>
      </c>
      <c r="G86" s="148">
        <v>962</v>
      </c>
      <c r="H86" s="148">
        <v>1030</v>
      </c>
      <c r="I86" s="148">
        <v>1283</v>
      </c>
      <c r="K86" s="153"/>
      <c r="L86" s="78"/>
      <c r="M86" s="78"/>
      <c r="N86" s="78"/>
      <c r="O86" s="78"/>
      <c r="P86" s="78"/>
      <c r="Q86" s="78"/>
      <c r="S86" s="78"/>
      <c r="T86" s="78"/>
      <c r="U86" s="78"/>
      <c r="V86" s="78"/>
      <c r="W86" s="78"/>
      <c r="X86" s="78"/>
      <c r="Y86" s="78"/>
      <c r="Z86" s="78"/>
      <c r="AA86" s="78"/>
      <c r="AB86" s="78"/>
      <c r="AC86" s="78"/>
      <c r="AD86" s="78"/>
      <c r="AF86" s="78"/>
      <c r="AG86" s="78"/>
      <c r="AH86" s="78"/>
      <c r="AI86" s="78"/>
      <c r="AJ86" s="78"/>
      <c r="AK86" s="78"/>
      <c r="AL86" s="78"/>
    </row>
    <row r="87" spans="1:38" x14ac:dyDescent="0.35">
      <c r="A87" s="149">
        <v>0.1771527777777778</v>
      </c>
      <c r="B87" s="148">
        <v>37</v>
      </c>
      <c r="C87" s="148">
        <v>121</v>
      </c>
      <c r="D87" s="148">
        <v>6148</v>
      </c>
      <c r="E87" s="148">
        <v>6104</v>
      </c>
      <c r="F87" s="148">
        <v>5696</v>
      </c>
      <c r="G87" s="148">
        <v>922</v>
      </c>
      <c r="H87" s="148">
        <v>1019</v>
      </c>
      <c r="I87" s="148">
        <v>1037</v>
      </c>
      <c r="K87" s="153"/>
      <c r="L87" s="78"/>
      <c r="M87" s="78"/>
      <c r="N87" s="78"/>
      <c r="O87" s="78"/>
      <c r="P87" s="78"/>
      <c r="Q87" s="78"/>
      <c r="S87" s="78"/>
      <c r="T87" s="78"/>
      <c r="U87" s="78"/>
      <c r="V87" s="78"/>
      <c r="W87" s="78"/>
      <c r="X87" s="78"/>
      <c r="Y87" s="78"/>
      <c r="Z87" s="78"/>
      <c r="AA87" s="78"/>
      <c r="AB87" s="78"/>
      <c r="AC87" s="78"/>
      <c r="AD87" s="78"/>
      <c r="AF87" s="78"/>
      <c r="AG87" s="78"/>
      <c r="AH87" s="78"/>
      <c r="AI87" s="78"/>
      <c r="AJ87" s="78"/>
      <c r="AK87" s="78"/>
      <c r="AL87" s="78"/>
    </row>
    <row r="88" spans="1:38" x14ac:dyDescent="0.35">
      <c r="A88" s="149">
        <v>0.17923611111111112</v>
      </c>
      <c r="B88" s="148">
        <v>37</v>
      </c>
      <c r="C88" s="148">
        <v>302</v>
      </c>
      <c r="D88" s="148">
        <v>6567</v>
      </c>
      <c r="E88" s="148">
        <v>6005</v>
      </c>
      <c r="F88" s="148">
        <v>6123</v>
      </c>
      <c r="G88" s="148">
        <v>1028</v>
      </c>
      <c r="H88" s="148">
        <v>928</v>
      </c>
      <c r="I88" s="148">
        <v>1224</v>
      </c>
      <c r="K88" s="153"/>
      <c r="L88" s="78"/>
      <c r="M88" s="78"/>
      <c r="N88" s="78"/>
      <c r="O88" s="78"/>
      <c r="P88" s="78"/>
      <c r="Q88" s="78"/>
      <c r="S88" s="78"/>
      <c r="T88" s="78"/>
      <c r="U88" s="78"/>
      <c r="V88" s="78"/>
      <c r="W88" s="78"/>
      <c r="X88" s="78"/>
      <c r="Y88" s="78"/>
      <c r="Z88" s="78"/>
      <c r="AA88" s="78"/>
      <c r="AB88" s="78"/>
      <c r="AC88" s="78"/>
      <c r="AD88" s="78"/>
      <c r="AF88" s="78"/>
      <c r="AG88" s="78"/>
      <c r="AH88" s="78"/>
      <c r="AI88" s="78"/>
      <c r="AJ88" s="78"/>
      <c r="AK88" s="78"/>
      <c r="AL88" s="78"/>
    </row>
    <row r="89" spans="1:38" x14ac:dyDescent="0.35">
      <c r="A89" s="149">
        <v>0.18131944444444445</v>
      </c>
      <c r="B89" s="148">
        <v>37</v>
      </c>
      <c r="C89" s="148">
        <v>162</v>
      </c>
      <c r="D89" s="148">
        <v>6826</v>
      </c>
      <c r="E89" s="148">
        <v>6049</v>
      </c>
      <c r="F89" s="148">
        <v>6600</v>
      </c>
      <c r="G89" s="148">
        <v>839</v>
      </c>
      <c r="H89" s="148">
        <v>1123</v>
      </c>
      <c r="I89" s="148">
        <v>1221</v>
      </c>
      <c r="K89" s="153"/>
      <c r="L89" s="78"/>
      <c r="M89" s="78"/>
      <c r="N89" s="78"/>
      <c r="O89" s="78"/>
      <c r="P89" s="78"/>
      <c r="Q89" s="78"/>
      <c r="S89" s="78"/>
      <c r="T89" s="78"/>
      <c r="U89" s="78"/>
      <c r="V89" s="78"/>
      <c r="W89" s="78"/>
      <c r="X89" s="78"/>
      <c r="Y89" s="78"/>
      <c r="Z89" s="78"/>
      <c r="AA89" s="78"/>
      <c r="AB89" s="78"/>
      <c r="AC89" s="78"/>
      <c r="AD89" s="78"/>
      <c r="AF89" s="78"/>
      <c r="AG89" s="78"/>
      <c r="AH89" s="78"/>
      <c r="AI89" s="78"/>
      <c r="AJ89" s="78"/>
      <c r="AK89" s="78"/>
      <c r="AL89" s="78"/>
    </row>
    <row r="90" spans="1:38" x14ac:dyDescent="0.35">
      <c r="A90" s="149">
        <v>0.18340277777777778</v>
      </c>
      <c r="B90" s="148">
        <v>37</v>
      </c>
      <c r="C90" s="148">
        <v>197</v>
      </c>
      <c r="D90" s="148">
        <v>7296</v>
      </c>
      <c r="E90" s="148">
        <v>6149</v>
      </c>
      <c r="F90" s="148">
        <v>6423</v>
      </c>
      <c r="G90" s="148">
        <v>1276</v>
      </c>
      <c r="H90" s="148">
        <v>1089</v>
      </c>
      <c r="I90" s="148">
        <v>1254</v>
      </c>
      <c r="K90" s="153"/>
      <c r="L90" s="78"/>
      <c r="M90" s="78"/>
      <c r="N90" s="78"/>
      <c r="O90" s="78"/>
      <c r="P90" s="78"/>
      <c r="Q90" s="78"/>
      <c r="S90" s="78"/>
      <c r="T90" s="78"/>
      <c r="U90" s="78"/>
      <c r="V90" s="78"/>
      <c r="W90" s="78"/>
      <c r="X90" s="78"/>
      <c r="Y90" s="78"/>
      <c r="Z90" s="78"/>
      <c r="AA90" s="78"/>
      <c r="AB90" s="78"/>
      <c r="AC90" s="78"/>
      <c r="AD90" s="78"/>
      <c r="AF90" s="78"/>
      <c r="AG90" s="78"/>
      <c r="AH90" s="78"/>
      <c r="AI90" s="78"/>
      <c r="AJ90" s="78"/>
      <c r="AK90" s="78"/>
      <c r="AL90" s="78"/>
    </row>
    <row r="91" spans="1:38" x14ac:dyDescent="0.35">
      <c r="A91" s="149">
        <v>0.18548611111111113</v>
      </c>
      <c r="B91" s="148">
        <v>37</v>
      </c>
      <c r="C91" s="148">
        <v>168</v>
      </c>
      <c r="D91" s="148">
        <v>6858</v>
      </c>
      <c r="E91" s="148">
        <v>6575</v>
      </c>
      <c r="F91" s="148">
        <v>6720</v>
      </c>
      <c r="G91" s="148">
        <v>771</v>
      </c>
      <c r="H91" s="148">
        <v>1001</v>
      </c>
      <c r="I91" s="148">
        <v>1393</v>
      </c>
      <c r="K91" s="153"/>
      <c r="L91" s="78"/>
      <c r="M91" s="78"/>
      <c r="N91" s="78"/>
      <c r="O91" s="78"/>
      <c r="P91" s="78"/>
      <c r="Q91" s="78"/>
      <c r="S91" s="78"/>
      <c r="T91" s="78"/>
      <c r="U91" s="78"/>
      <c r="V91" s="78"/>
      <c r="W91" s="78"/>
      <c r="X91" s="78"/>
      <c r="Y91" s="78"/>
      <c r="Z91" s="78"/>
      <c r="AA91" s="78"/>
      <c r="AB91" s="78"/>
      <c r="AC91" s="78"/>
      <c r="AD91" s="78"/>
      <c r="AF91" s="78"/>
      <c r="AG91" s="78"/>
      <c r="AH91" s="78"/>
      <c r="AI91" s="78"/>
      <c r="AJ91" s="78"/>
      <c r="AK91" s="78"/>
      <c r="AL91" s="78"/>
    </row>
    <row r="92" spans="1:38" x14ac:dyDescent="0.35">
      <c r="A92" s="149">
        <v>0.18756944444444446</v>
      </c>
      <c r="B92" s="148">
        <v>37</v>
      </c>
      <c r="C92" s="148">
        <v>180</v>
      </c>
      <c r="D92" s="148">
        <v>7335</v>
      </c>
      <c r="E92" s="148">
        <v>6366</v>
      </c>
      <c r="F92" s="148">
        <v>6966</v>
      </c>
      <c r="G92" s="148">
        <v>978</v>
      </c>
      <c r="H92" s="148">
        <v>1263</v>
      </c>
      <c r="I92" s="148">
        <v>1271</v>
      </c>
      <c r="K92" s="153"/>
      <c r="L92" s="78"/>
      <c r="M92" s="78"/>
      <c r="N92" s="78"/>
      <c r="O92" s="78"/>
      <c r="P92" s="78"/>
      <c r="Q92" s="78"/>
      <c r="S92" s="78"/>
      <c r="T92" s="78"/>
      <c r="U92" s="78"/>
      <c r="V92" s="78"/>
      <c r="W92" s="78"/>
      <c r="X92" s="78"/>
      <c r="Y92" s="78"/>
      <c r="Z92" s="78"/>
      <c r="AA92" s="78"/>
      <c r="AB92" s="78"/>
      <c r="AC92" s="78"/>
      <c r="AD92" s="78"/>
      <c r="AF92" s="78"/>
      <c r="AG92" s="78"/>
      <c r="AH92" s="78"/>
      <c r="AI92" s="78"/>
      <c r="AJ92" s="78"/>
      <c r="AK92" s="78"/>
      <c r="AL92" s="78"/>
    </row>
    <row r="93" spans="1:38" x14ac:dyDescent="0.35">
      <c r="A93" s="149">
        <v>0.18965277777777778</v>
      </c>
      <c r="B93" s="148">
        <v>37</v>
      </c>
      <c r="C93" s="148">
        <v>259</v>
      </c>
      <c r="D93" s="148">
        <v>7455</v>
      </c>
      <c r="E93" s="148">
        <v>7000</v>
      </c>
      <c r="F93" s="148">
        <v>7221</v>
      </c>
      <c r="G93" s="148">
        <v>914</v>
      </c>
      <c r="H93" s="148">
        <v>992</v>
      </c>
      <c r="I93" s="148">
        <v>1285</v>
      </c>
      <c r="K93" s="153"/>
      <c r="L93" s="78"/>
      <c r="M93" s="78"/>
      <c r="N93" s="78"/>
      <c r="O93" s="78"/>
      <c r="P93" s="78"/>
      <c r="Q93" s="78"/>
      <c r="S93" s="78"/>
      <c r="T93" s="78"/>
      <c r="U93" s="78"/>
      <c r="V93" s="78"/>
      <c r="W93" s="78"/>
      <c r="X93" s="78"/>
      <c r="Y93" s="78"/>
      <c r="Z93" s="78"/>
      <c r="AA93" s="78"/>
      <c r="AB93" s="78"/>
      <c r="AC93" s="78"/>
      <c r="AD93" s="78"/>
      <c r="AF93" s="78"/>
      <c r="AG93" s="78"/>
      <c r="AH93" s="78"/>
      <c r="AI93" s="78"/>
      <c r="AJ93" s="78"/>
      <c r="AK93" s="78"/>
      <c r="AL93" s="78"/>
    </row>
    <row r="94" spans="1:38" x14ac:dyDescent="0.35">
      <c r="A94" s="149">
        <v>0.19173611111111111</v>
      </c>
      <c r="B94" s="148">
        <v>37</v>
      </c>
      <c r="C94" s="148">
        <v>269</v>
      </c>
      <c r="D94" s="148">
        <v>7797</v>
      </c>
      <c r="E94" s="148">
        <v>6975</v>
      </c>
      <c r="F94" s="148">
        <v>6809</v>
      </c>
      <c r="G94" s="148">
        <v>1293</v>
      </c>
      <c r="H94" s="148">
        <v>1422</v>
      </c>
      <c r="I94" s="148">
        <v>1229</v>
      </c>
      <c r="K94" s="153"/>
      <c r="L94" s="78"/>
      <c r="M94" s="78"/>
      <c r="N94" s="78"/>
      <c r="O94" s="78"/>
      <c r="P94" s="78"/>
      <c r="Q94" s="78"/>
      <c r="S94" s="78"/>
      <c r="T94" s="78"/>
      <c r="U94" s="78"/>
      <c r="V94" s="78"/>
      <c r="W94" s="78"/>
      <c r="X94" s="78"/>
      <c r="Y94" s="78"/>
      <c r="Z94" s="78"/>
      <c r="AA94" s="78"/>
      <c r="AB94" s="78"/>
      <c r="AC94" s="78"/>
      <c r="AD94" s="78"/>
      <c r="AF94" s="78"/>
      <c r="AG94" s="78"/>
      <c r="AH94" s="78"/>
      <c r="AI94" s="78"/>
      <c r="AJ94" s="78"/>
      <c r="AK94" s="78"/>
      <c r="AL94" s="78"/>
    </row>
    <row r="95" spans="1:38" x14ac:dyDescent="0.35">
      <c r="A95" s="149">
        <v>0.19381944444444443</v>
      </c>
      <c r="B95" s="148">
        <v>37</v>
      </c>
      <c r="C95" s="148">
        <v>189</v>
      </c>
      <c r="D95" s="148">
        <v>8367</v>
      </c>
      <c r="E95" s="148">
        <v>7905</v>
      </c>
      <c r="F95" s="148">
        <v>7341</v>
      </c>
      <c r="G95" s="148">
        <v>1077</v>
      </c>
      <c r="H95" s="148">
        <v>1316</v>
      </c>
      <c r="I95" s="148">
        <v>1471</v>
      </c>
      <c r="K95" s="153"/>
      <c r="L95" s="78"/>
      <c r="M95" s="78"/>
      <c r="N95" s="78"/>
      <c r="O95" s="78"/>
      <c r="P95" s="78"/>
      <c r="Q95" s="78"/>
      <c r="S95" s="78"/>
      <c r="T95" s="78"/>
      <c r="U95" s="78"/>
      <c r="V95" s="78"/>
      <c r="W95" s="78"/>
      <c r="X95" s="78"/>
      <c r="Y95" s="78"/>
      <c r="Z95" s="78"/>
      <c r="AA95" s="78"/>
      <c r="AB95" s="78"/>
      <c r="AC95" s="78"/>
      <c r="AD95" s="78"/>
      <c r="AF95" s="78"/>
      <c r="AG95" s="78"/>
      <c r="AH95" s="78"/>
      <c r="AI95" s="78"/>
      <c r="AJ95" s="78"/>
      <c r="AK95" s="78"/>
      <c r="AL95" s="78"/>
    </row>
    <row r="96" spans="1:38" x14ac:dyDescent="0.35">
      <c r="A96" s="149">
        <v>0.19590277777777776</v>
      </c>
      <c r="B96" s="148">
        <v>37</v>
      </c>
      <c r="C96" s="148">
        <v>201</v>
      </c>
      <c r="D96" s="148">
        <v>8183</v>
      </c>
      <c r="E96" s="148">
        <v>7334</v>
      </c>
      <c r="F96" s="148">
        <v>8053</v>
      </c>
      <c r="G96" s="148">
        <v>1287</v>
      </c>
      <c r="H96" s="148">
        <v>1513</v>
      </c>
      <c r="I96" s="148">
        <v>1065</v>
      </c>
      <c r="K96" s="153"/>
      <c r="L96" s="78"/>
      <c r="M96" s="78"/>
      <c r="N96" s="78"/>
      <c r="O96" s="78"/>
      <c r="P96" s="78"/>
      <c r="Q96" s="78"/>
      <c r="S96" s="78"/>
      <c r="T96" s="78"/>
      <c r="U96" s="78"/>
      <c r="V96" s="78"/>
      <c r="W96" s="78"/>
      <c r="X96" s="78"/>
      <c r="Y96" s="78"/>
      <c r="Z96" s="78"/>
      <c r="AA96" s="78"/>
      <c r="AB96" s="78"/>
      <c r="AC96" s="78"/>
      <c r="AD96" s="78"/>
      <c r="AF96" s="78"/>
      <c r="AG96" s="78"/>
      <c r="AH96" s="78"/>
      <c r="AI96" s="78"/>
      <c r="AJ96" s="78"/>
      <c r="AK96" s="78"/>
      <c r="AL96" s="78"/>
    </row>
    <row r="97" spans="1:38" x14ac:dyDescent="0.35">
      <c r="A97" s="149">
        <v>0.19798611111111111</v>
      </c>
      <c r="B97" s="148">
        <v>37</v>
      </c>
      <c r="C97" s="148">
        <v>324</v>
      </c>
      <c r="D97" s="148">
        <v>8889</v>
      </c>
      <c r="E97" s="148">
        <v>9148</v>
      </c>
      <c r="F97" s="148">
        <v>8213</v>
      </c>
      <c r="G97" s="148">
        <v>1418</v>
      </c>
      <c r="H97" s="148">
        <v>1169</v>
      </c>
      <c r="I97" s="148">
        <v>1553</v>
      </c>
      <c r="K97" s="153"/>
      <c r="L97" s="78"/>
      <c r="M97" s="78"/>
      <c r="N97" s="78"/>
      <c r="O97" s="78"/>
      <c r="P97" s="78"/>
      <c r="Q97" s="78"/>
      <c r="S97" s="78"/>
      <c r="T97" s="78"/>
      <c r="U97" s="78"/>
      <c r="V97" s="78"/>
      <c r="W97" s="78"/>
      <c r="X97" s="78"/>
      <c r="Y97" s="78"/>
      <c r="Z97" s="78"/>
      <c r="AA97" s="78"/>
      <c r="AB97" s="78"/>
      <c r="AC97" s="78"/>
      <c r="AD97" s="78"/>
      <c r="AF97" s="78"/>
      <c r="AG97" s="78"/>
      <c r="AH97" s="78"/>
      <c r="AI97" s="78"/>
      <c r="AJ97" s="78"/>
      <c r="AK97" s="78"/>
      <c r="AL97" s="78"/>
    </row>
    <row r="98" spans="1:38" x14ac:dyDescent="0.35">
      <c r="A98" s="149">
        <v>0.20006944444444444</v>
      </c>
      <c r="B98" s="148">
        <v>37</v>
      </c>
      <c r="C98" s="148">
        <v>281</v>
      </c>
      <c r="D98" s="148">
        <v>9476</v>
      </c>
      <c r="E98" s="148">
        <v>8004</v>
      </c>
      <c r="F98" s="148">
        <v>8688</v>
      </c>
      <c r="G98" s="148">
        <v>1807</v>
      </c>
      <c r="H98" s="148">
        <v>1571</v>
      </c>
      <c r="I98" s="148">
        <v>1251</v>
      </c>
      <c r="K98" s="153"/>
      <c r="L98" s="78"/>
      <c r="M98" s="78"/>
      <c r="N98" s="78"/>
      <c r="O98" s="78"/>
      <c r="P98" s="78"/>
      <c r="Q98" s="78"/>
      <c r="S98" s="78"/>
      <c r="T98" s="78"/>
      <c r="U98" s="78"/>
      <c r="V98" s="78"/>
      <c r="W98" s="78"/>
      <c r="X98" s="78"/>
      <c r="Y98" s="78"/>
      <c r="Z98" s="78"/>
      <c r="AA98" s="78"/>
      <c r="AB98" s="78"/>
      <c r="AC98" s="78"/>
      <c r="AD98" s="78"/>
      <c r="AF98" s="78"/>
      <c r="AG98" s="78"/>
      <c r="AH98" s="78"/>
      <c r="AI98" s="78"/>
      <c r="AJ98" s="78"/>
      <c r="AK98" s="78"/>
      <c r="AL98" s="78"/>
    </row>
    <row r="99" spans="1:38" x14ac:dyDescent="0.35">
      <c r="A99" s="149">
        <v>0.20215277777777776</v>
      </c>
      <c r="B99" s="148">
        <v>37</v>
      </c>
      <c r="C99" s="148">
        <v>161</v>
      </c>
      <c r="D99" s="148">
        <v>9814</v>
      </c>
      <c r="E99" s="148">
        <v>8837</v>
      </c>
      <c r="F99" s="148">
        <v>9050</v>
      </c>
      <c r="G99" s="148">
        <v>1499</v>
      </c>
      <c r="H99" s="148">
        <v>1647</v>
      </c>
      <c r="I99" s="148">
        <v>1510</v>
      </c>
      <c r="K99" s="153"/>
      <c r="L99" s="78"/>
      <c r="M99" s="78"/>
      <c r="N99" s="78"/>
      <c r="O99" s="78"/>
      <c r="P99" s="78"/>
      <c r="Q99" s="78"/>
      <c r="S99" s="78"/>
      <c r="T99" s="78"/>
      <c r="U99" s="78"/>
      <c r="V99" s="78"/>
      <c r="W99" s="78"/>
      <c r="X99" s="78"/>
      <c r="Y99" s="78"/>
      <c r="Z99" s="78"/>
      <c r="AA99" s="78"/>
      <c r="AB99" s="78"/>
      <c r="AC99" s="78"/>
      <c r="AD99" s="78"/>
      <c r="AF99" s="78"/>
      <c r="AG99" s="78"/>
      <c r="AH99" s="78"/>
      <c r="AI99" s="78"/>
      <c r="AJ99" s="78"/>
      <c r="AK99" s="78"/>
      <c r="AL99" s="78"/>
    </row>
    <row r="100" spans="1:38" x14ac:dyDescent="0.35">
      <c r="A100" s="149">
        <v>0.20423611111111109</v>
      </c>
      <c r="B100" s="148">
        <v>37</v>
      </c>
      <c r="C100" s="148">
        <v>238</v>
      </c>
      <c r="D100" s="148">
        <v>9769</v>
      </c>
      <c r="E100" s="148">
        <v>9070</v>
      </c>
      <c r="F100" s="148">
        <v>9643</v>
      </c>
      <c r="G100" s="148">
        <v>1344</v>
      </c>
      <c r="H100" s="148">
        <v>1385</v>
      </c>
      <c r="I100" s="148">
        <v>1437</v>
      </c>
      <c r="K100" s="153"/>
      <c r="L100" s="78"/>
      <c r="M100" s="78"/>
      <c r="N100" s="78"/>
      <c r="O100" s="78"/>
      <c r="P100" s="78"/>
      <c r="Q100" s="78"/>
      <c r="S100" s="78"/>
      <c r="T100" s="78"/>
      <c r="U100" s="78"/>
      <c r="V100" s="78"/>
      <c r="W100" s="78"/>
      <c r="X100" s="78"/>
      <c r="Y100" s="78"/>
      <c r="Z100" s="78"/>
      <c r="AA100" s="78"/>
      <c r="AB100" s="78"/>
      <c r="AC100" s="78"/>
      <c r="AD100" s="78"/>
      <c r="AF100" s="78"/>
      <c r="AG100" s="78"/>
      <c r="AH100" s="78"/>
      <c r="AI100" s="78"/>
      <c r="AJ100" s="78"/>
      <c r="AK100" s="78"/>
      <c r="AL100" s="78"/>
    </row>
    <row r="101" spans="1:38" x14ac:dyDescent="0.35">
      <c r="A101" s="149">
        <v>0.20631944444444442</v>
      </c>
      <c r="B101" s="148">
        <v>37</v>
      </c>
      <c r="C101" s="148">
        <v>334</v>
      </c>
      <c r="D101" s="148">
        <v>10322</v>
      </c>
      <c r="E101" s="148">
        <v>9534</v>
      </c>
      <c r="F101" s="148">
        <v>9537</v>
      </c>
      <c r="G101" s="148">
        <v>1512</v>
      </c>
      <c r="H101" s="148">
        <v>1435</v>
      </c>
      <c r="I101" s="148">
        <v>1531</v>
      </c>
      <c r="K101" s="153"/>
      <c r="L101" s="78"/>
      <c r="M101" s="78"/>
      <c r="N101" s="78"/>
      <c r="O101" s="78"/>
      <c r="P101" s="78"/>
      <c r="Q101" s="78"/>
      <c r="S101" s="78"/>
      <c r="T101" s="78"/>
      <c r="U101" s="78"/>
      <c r="V101" s="78"/>
      <c r="W101" s="78"/>
      <c r="X101" s="78"/>
      <c r="Y101" s="78"/>
      <c r="Z101" s="78"/>
      <c r="AA101" s="78"/>
      <c r="AB101" s="78"/>
      <c r="AC101" s="78"/>
      <c r="AD101" s="78"/>
      <c r="AF101" s="78"/>
      <c r="AG101" s="78"/>
      <c r="AH101" s="78"/>
      <c r="AI101" s="78"/>
      <c r="AJ101" s="78"/>
      <c r="AK101" s="78"/>
      <c r="AL101" s="78"/>
    </row>
    <row r="102" spans="1:38" x14ac:dyDescent="0.35">
      <c r="A102" s="149">
        <v>0.2084027777777778</v>
      </c>
      <c r="B102" s="148">
        <v>37</v>
      </c>
      <c r="C102" s="148">
        <v>310</v>
      </c>
      <c r="D102" s="148">
        <v>10636</v>
      </c>
      <c r="E102" s="148">
        <v>9665</v>
      </c>
      <c r="F102" s="148">
        <v>9716</v>
      </c>
      <c r="G102" s="148">
        <v>1009</v>
      </c>
      <c r="H102" s="148">
        <v>1500</v>
      </c>
      <c r="I102" s="148">
        <v>1593</v>
      </c>
      <c r="K102" s="153"/>
      <c r="L102" s="78"/>
      <c r="M102" s="78"/>
      <c r="N102" s="78"/>
      <c r="O102" s="78"/>
      <c r="P102" s="78"/>
      <c r="Q102" s="78"/>
      <c r="S102" s="78"/>
      <c r="T102" s="78"/>
      <c r="U102" s="78"/>
      <c r="V102" s="78"/>
      <c r="W102" s="78"/>
      <c r="X102" s="78"/>
      <c r="Y102" s="78"/>
      <c r="Z102" s="78"/>
      <c r="AA102" s="78"/>
      <c r="AB102" s="78"/>
      <c r="AC102" s="78"/>
      <c r="AD102" s="78"/>
      <c r="AF102" s="78"/>
      <c r="AG102" s="78"/>
      <c r="AH102" s="78"/>
      <c r="AI102" s="78"/>
      <c r="AJ102" s="78"/>
      <c r="AK102" s="78"/>
      <c r="AL102" s="78"/>
    </row>
    <row r="103" spans="1:38" x14ac:dyDescent="0.35">
      <c r="A103" s="149">
        <v>0.21048611111111112</v>
      </c>
      <c r="B103" s="148">
        <v>37</v>
      </c>
      <c r="C103" s="148">
        <v>368</v>
      </c>
      <c r="D103" s="148">
        <v>11997</v>
      </c>
      <c r="E103" s="148">
        <v>10182</v>
      </c>
      <c r="F103" s="148">
        <v>10186</v>
      </c>
      <c r="G103" s="148">
        <v>1623</v>
      </c>
      <c r="H103" s="148">
        <v>1451</v>
      </c>
      <c r="I103" s="148">
        <v>1982</v>
      </c>
      <c r="K103" s="153"/>
      <c r="L103" s="78"/>
      <c r="M103" s="78"/>
      <c r="N103" s="78"/>
      <c r="O103" s="78"/>
      <c r="P103" s="78"/>
      <c r="Q103" s="78"/>
      <c r="S103" s="78"/>
      <c r="T103" s="78"/>
      <c r="U103" s="78"/>
      <c r="V103" s="78"/>
      <c r="W103" s="78"/>
      <c r="X103" s="78"/>
      <c r="Y103" s="78"/>
      <c r="Z103" s="78"/>
      <c r="AA103" s="78"/>
      <c r="AB103" s="78"/>
      <c r="AC103" s="78"/>
      <c r="AD103" s="78"/>
      <c r="AF103" s="78"/>
      <c r="AG103" s="78"/>
      <c r="AH103" s="78"/>
      <c r="AI103" s="78"/>
      <c r="AJ103" s="78"/>
      <c r="AK103" s="78"/>
      <c r="AL103" s="78"/>
    </row>
    <row r="104" spans="1:38" x14ac:dyDescent="0.35">
      <c r="A104" s="149">
        <v>0.21256944444444445</v>
      </c>
      <c r="B104" s="148">
        <v>37</v>
      </c>
      <c r="C104" s="148">
        <v>288</v>
      </c>
      <c r="D104" s="148">
        <v>11016</v>
      </c>
      <c r="E104" s="148">
        <v>10702</v>
      </c>
      <c r="F104" s="148">
        <v>10921</v>
      </c>
      <c r="G104" s="148">
        <v>1585</v>
      </c>
      <c r="H104" s="148">
        <v>1985</v>
      </c>
      <c r="I104" s="148">
        <v>1797</v>
      </c>
      <c r="K104" s="153"/>
      <c r="L104" s="78"/>
      <c r="M104" s="78"/>
      <c r="N104" s="78"/>
      <c r="O104" s="78"/>
      <c r="P104" s="78"/>
      <c r="Q104" s="78"/>
      <c r="S104" s="78"/>
      <c r="T104" s="78"/>
      <c r="U104" s="78"/>
      <c r="V104" s="78"/>
      <c r="W104" s="78"/>
      <c r="X104" s="78"/>
      <c r="Y104" s="78"/>
      <c r="Z104" s="78"/>
      <c r="AA104" s="78"/>
      <c r="AB104" s="78"/>
      <c r="AC104" s="78"/>
      <c r="AD104" s="78"/>
      <c r="AF104" s="78"/>
      <c r="AG104" s="78"/>
      <c r="AH104" s="78"/>
      <c r="AI104" s="78"/>
      <c r="AJ104" s="78"/>
      <c r="AK104" s="78"/>
      <c r="AL104" s="78"/>
    </row>
    <row r="105" spans="1:38" x14ac:dyDescent="0.35">
      <c r="A105" s="149">
        <v>0.21465277777777778</v>
      </c>
      <c r="B105" s="148">
        <v>37</v>
      </c>
      <c r="C105" s="148">
        <v>387</v>
      </c>
      <c r="D105" s="148">
        <v>12303</v>
      </c>
      <c r="E105" s="148">
        <v>10830</v>
      </c>
      <c r="F105" s="148">
        <v>10783</v>
      </c>
      <c r="G105" s="148">
        <v>1569</v>
      </c>
      <c r="H105" s="148">
        <v>1607</v>
      </c>
      <c r="I105" s="148">
        <v>1672</v>
      </c>
      <c r="K105" s="153"/>
      <c r="L105" s="78"/>
      <c r="M105" s="78"/>
      <c r="N105" s="78"/>
      <c r="O105" s="78"/>
      <c r="P105" s="78"/>
      <c r="Q105" s="78"/>
      <c r="S105" s="78"/>
      <c r="T105" s="78"/>
      <c r="U105" s="78"/>
      <c r="V105" s="78"/>
      <c r="W105" s="78"/>
      <c r="X105" s="78"/>
      <c r="Y105" s="78"/>
      <c r="Z105" s="78"/>
      <c r="AA105" s="78"/>
      <c r="AB105" s="78"/>
      <c r="AC105" s="78"/>
      <c r="AD105" s="78"/>
      <c r="AF105" s="78"/>
      <c r="AG105" s="78"/>
      <c r="AH105" s="78"/>
      <c r="AI105" s="78"/>
      <c r="AJ105" s="78"/>
      <c r="AK105" s="78"/>
      <c r="AL105" s="78"/>
    </row>
    <row r="106" spans="1:38" x14ac:dyDescent="0.35">
      <c r="A106" s="149">
        <v>0.2167361111111111</v>
      </c>
      <c r="B106" s="148">
        <v>37</v>
      </c>
      <c r="C106" s="148">
        <v>537</v>
      </c>
      <c r="D106" s="148">
        <v>12406</v>
      </c>
      <c r="E106" s="148">
        <v>10802</v>
      </c>
      <c r="F106" s="148">
        <v>10620</v>
      </c>
      <c r="G106" s="148">
        <v>1838</v>
      </c>
      <c r="H106" s="148">
        <v>1768</v>
      </c>
      <c r="I106" s="148">
        <v>2234</v>
      </c>
      <c r="K106" s="153"/>
      <c r="L106" s="78"/>
      <c r="M106" s="78"/>
      <c r="N106" s="78"/>
      <c r="O106" s="78"/>
      <c r="P106" s="78"/>
      <c r="Q106" s="78"/>
      <c r="S106" s="78"/>
      <c r="T106" s="78"/>
      <c r="U106" s="78"/>
      <c r="V106" s="78"/>
      <c r="W106" s="78"/>
      <c r="X106" s="78"/>
      <c r="Y106" s="78"/>
      <c r="Z106" s="78"/>
      <c r="AA106" s="78"/>
      <c r="AB106" s="78"/>
      <c r="AC106" s="78"/>
      <c r="AD106" s="78"/>
      <c r="AF106" s="78"/>
      <c r="AG106" s="78"/>
      <c r="AH106" s="78"/>
      <c r="AI106" s="78"/>
      <c r="AJ106" s="78"/>
      <c r="AK106" s="78"/>
      <c r="AL106" s="78"/>
    </row>
    <row r="107" spans="1:38" x14ac:dyDescent="0.35">
      <c r="A107" s="149">
        <v>0.21881944444444446</v>
      </c>
      <c r="B107" s="148">
        <v>37</v>
      </c>
      <c r="C107" s="148">
        <v>388</v>
      </c>
      <c r="D107" s="148">
        <v>12404</v>
      </c>
      <c r="E107" s="148">
        <v>11547</v>
      </c>
      <c r="F107" s="148">
        <v>11692</v>
      </c>
      <c r="G107" s="148">
        <v>2134</v>
      </c>
      <c r="H107" s="148">
        <v>1730</v>
      </c>
      <c r="I107" s="148">
        <v>2286</v>
      </c>
      <c r="K107" s="153"/>
      <c r="L107" s="78"/>
      <c r="M107" s="78"/>
      <c r="N107" s="78"/>
      <c r="O107" s="78"/>
      <c r="P107" s="78"/>
      <c r="Q107" s="78"/>
      <c r="S107" s="78"/>
      <c r="T107" s="78"/>
      <c r="U107" s="78"/>
      <c r="V107" s="78"/>
      <c r="W107" s="78"/>
      <c r="X107" s="78"/>
      <c r="Y107" s="78"/>
      <c r="Z107" s="78"/>
      <c r="AA107" s="78"/>
      <c r="AB107" s="78"/>
      <c r="AC107" s="78"/>
      <c r="AD107" s="78"/>
      <c r="AF107" s="78"/>
      <c r="AG107" s="78"/>
      <c r="AH107" s="78"/>
      <c r="AI107" s="78"/>
      <c r="AJ107" s="78"/>
      <c r="AK107" s="78"/>
      <c r="AL107" s="78"/>
    </row>
    <row r="108" spans="1:38" x14ac:dyDescent="0.35">
      <c r="A108" s="149">
        <v>0.22090277777777778</v>
      </c>
      <c r="B108" s="148">
        <v>37</v>
      </c>
      <c r="C108" s="148">
        <v>367</v>
      </c>
      <c r="D108" s="148">
        <v>13250</v>
      </c>
      <c r="E108" s="148">
        <v>10839</v>
      </c>
      <c r="F108" s="148">
        <v>10901</v>
      </c>
      <c r="G108" s="148">
        <v>1598</v>
      </c>
      <c r="H108" s="148">
        <v>2089</v>
      </c>
      <c r="I108" s="148">
        <v>1867</v>
      </c>
      <c r="K108" s="153"/>
      <c r="L108" s="78"/>
      <c r="M108" s="78"/>
      <c r="N108" s="78"/>
      <c r="O108" s="78"/>
      <c r="P108" s="78"/>
      <c r="Q108" s="78"/>
      <c r="S108" s="78"/>
      <c r="T108" s="78"/>
      <c r="U108" s="78"/>
      <c r="V108" s="78"/>
      <c r="W108" s="78"/>
      <c r="X108" s="78"/>
      <c r="Y108" s="78"/>
      <c r="Z108" s="78"/>
      <c r="AA108" s="78"/>
      <c r="AB108" s="78"/>
      <c r="AC108" s="78"/>
      <c r="AD108" s="78"/>
      <c r="AF108" s="78"/>
      <c r="AG108" s="78"/>
      <c r="AH108" s="78"/>
      <c r="AI108" s="78"/>
      <c r="AJ108" s="78"/>
      <c r="AK108" s="78"/>
      <c r="AL108" s="78"/>
    </row>
    <row r="109" spans="1:38" x14ac:dyDescent="0.35">
      <c r="A109" s="149">
        <v>0.22298611111111111</v>
      </c>
      <c r="B109" s="148">
        <v>37</v>
      </c>
      <c r="C109" s="148">
        <v>545</v>
      </c>
      <c r="D109" s="148">
        <v>13018</v>
      </c>
      <c r="E109" s="148">
        <v>12227</v>
      </c>
      <c r="F109" s="148">
        <v>11989</v>
      </c>
      <c r="G109" s="148">
        <v>1912</v>
      </c>
      <c r="H109" s="148">
        <v>1744</v>
      </c>
      <c r="I109" s="148">
        <v>1920</v>
      </c>
      <c r="K109" s="153"/>
      <c r="L109" s="78"/>
      <c r="M109" s="78"/>
      <c r="N109" s="78"/>
      <c r="O109" s="78"/>
      <c r="P109" s="78"/>
      <c r="Q109" s="78"/>
      <c r="S109" s="78"/>
      <c r="T109" s="78"/>
      <c r="U109" s="78"/>
      <c r="V109" s="78"/>
      <c r="W109" s="78"/>
      <c r="X109" s="78"/>
      <c r="Y109" s="78"/>
      <c r="Z109" s="78"/>
      <c r="AA109" s="78"/>
      <c r="AB109" s="78"/>
      <c r="AC109" s="78"/>
      <c r="AD109" s="78"/>
      <c r="AF109" s="78"/>
      <c r="AG109" s="78"/>
      <c r="AH109" s="78"/>
      <c r="AI109" s="78"/>
      <c r="AJ109" s="78"/>
      <c r="AK109" s="78"/>
      <c r="AL109" s="78"/>
    </row>
    <row r="110" spans="1:38" x14ac:dyDescent="0.35">
      <c r="A110" s="149">
        <v>0.22506944444444443</v>
      </c>
      <c r="B110" s="148">
        <v>37</v>
      </c>
      <c r="C110" s="148">
        <v>564</v>
      </c>
      <c r="D110" s="148">
        <v>13144</v>
      </c>
      <c r="E110" s="148">
        <v>11833</v>
      </c>
      <c r="F110" s="148">
        <v>11646</v>
      </c>
      <c r="G110" s="148">
        <v>1940</v>
      </c>
      <c r="H110" s="148">
        <v>1875</v>
      </c>
      <c r="I110" s="148">
        <v>1880</v>
      </c>
      <c r="K110" s="153"/>
      <c r="L110" s="78"/>
      <c r="M110" s="78"/>
      <c r="N110" s="78"/>
      <c r="O110" s="78"/>
      <c r="P110" s="78"/>
      <c r="Q110" s="78"/>
      <c r="S110" s="78"/>
      <c r="T110" s="78"/>
      <c r="U110" s="78"/>
      <c r="V110" s="78"/>
      <c r="W110" s="78"/>
      <c r="X110" s="78"/>
      <c r="Y110" s="78"/>
      <c r="Z110" s="78"/>
      <c r="AA110" s="78"/>
      <c r="AB110" s="78"/>
      <c r="AC110" s="78"/>
      <c r="AD110" s="78"/>
      <c r="AF110" s="78"/>
      <c r="AG110" s="78"/>
      <c r="AH110" s="78"/>
      <c r="AI110" s="78"/>
      <c r="AJ110" s="78"/>
      <c r="AK110" s="78"/>
      <c r="AL110" s="78"/>
    </row>
    <row r="111" spans="1:38" x14ac:dyDescent="0.35">
      <c r="A111" s="149">
        <v>0.22715277777777779</v>
      </c>
      <c r="B111" s="148">
        <v>37</v>
      </c>
      <c r="C111" s="148">
        <v>400</v>
      </c>
      <c r="D111" s="148">
        <v>13026</v>
      </c>
      <c r="E111" s="148">
        <v>13116</v>
      </c>
      <c r="F111" s="148">
        <v>11737</v>
      </c>
      <c r="G111" s="148">
        <v>1659</v>
      </c>
      <c r="H111" s="148">
        <v>2303</v>
      </c>
      <c r="I111" s="148">
        <v>2132</v>
      </c>
      <c r="K111" s="153"/>
      <c r="L111" s="78"/>
      <c r="M111" s="78"/>
      <c r="N111" s="78"/>
      <c r="O111" s="78"/>
      <c r="P111" s="78"/>
      <c r="Q111" s="78"/>
      <c r="S111" s="78"/>
      <c r="T111" s="78"/>
      <c r="U111" s="78"/>
      <c r="V111" s="78"/>
      <c r="W111" s="78"/>
      <c r="X111" s="78"/>
      <c r="Y111" s="78"/>
      <c r="Z111" s="78"/>
      <c r="AA111" s="78"/>
      <c r="AB111" s="78"/>
      <c r="AC111" s="78"/>
      <c r="AD111" s="78"/>
      <c r="AF111" s="78"/>
      <c r="AG111" s="78"/>
      <c r="AH111" s="78"/>
      <c r="AI111" s="78"/>
      <c r="AJ111" s="78"/>
      <c r="AK111" s="78"/>
      <c r="AL111" s="78"/>
    </row>
    <row r="112" spans="1:38" x14ac:dyDescent="0.35">
      <c r="A112" s="149">
        <v>0.22923611111111111</v>
      </c>
      <c r="B112" s="148">
        <v>37</v>
      </c>
      <c r="C112" s="148">
        <v>552</v>
      </c>
      <c r="D112" s="148">
        <v>13112</v>
      </c>
      <c r="E112" s="148">
        <v>11964</v>
      </c>
      <c r="F112" s="148">
        <v>12992</v>
      </c>
      <c r="G112" s="148">
        <v>2218</v>
      </c>
      <c r="H112" s="148">
        <v>2187</v>
      </c>
      <c r="I112" s="148">
        <v>2077</v>
      </c>
      <c r="K112" s="153"/>
      <c r="L112" s="78"/>
      <c r="M112" s="78"/>
      <c r="N112" s="78"/>
      <c r="O112" s="78"/>
      <c r="P112" s="78"/>
      <c r="Q112" s="78"/>
      <c r="S112" s="78"/>
      <c r="T112" s="78"/>
      <c r="U112" s="78"/>
      <c r="V112" s="78"/>
      <c r="W112" s="78"/>
      <c r="X112" s="78"/>
      <c r="Y112" s="78"/>
      <c r="Z112" s="78"/>
      <c r="AA112" s="78"/>
      <c r="AB112" s="78"/>
      <c r="AC112" s="78"/>
      <c r="AD112" s="78"/>
      <c r="AF112" s="78"/>
      <c r="AG112" s="78"/>
      <c r="AH112" s="78"/>
      <c r="AI112" s="78"/>
      <c r="AJ112" s="78"/>
      <c r="AK112" s="78"/>
      <c r="AL112" s="78"/>
    </row>
    <row r="113" spans="1:38" x14ac:dyDescent="0.35">
      <c r="A113" s="149">
        <v>0.23131944444444444</v>
      </c>
      <c r="B113" s="148">
        <v>37</v>
      </c>
      <c r="C113" s="148">
        <v>398</v>
      </c>
      <c r="D113" s="148">
        <v>14841</v>
      </c>
      <c r="E113" s="148">
        <v>13474</v>
      </c>
      <c r="F113" s="148">
        <v>13142</v>
      </c>
      <c r="G113" s="148">
        <v>1608</v>
      </c>
      <c r="H113" s="148">
        <v>2561</v>
      </c>
      <c r="I113" s="148">
        <v>2396</v>
      </c>
      <c r="K113" s="153"/>
      <c r="L113" s="78"/>
      <c r="M113" s="78"/>
      <c r="N113" s="78"/>
      <c r="O113" s="78"/>
      <c r="P113" s="78"/>
      <c r="Q113" s="78"/>
      <c r="S113" s="78"/>
      <c r="T113" s="78"/>
      <c r="U113" s="78"/>
      <c r="V113" s="78"/>
      <c r="W113" s="78"/>
      <c r="X113" s="78"/>
      <c r="Y113" s="78"/>
      <c r="Z113" s="78"/>
      <c r="AA113" s="78"/>
      <c r="AB113" s="78"/>
      <c r="AC113" s="78"/>
      <c r="AD113" s="78"/>
      <c r="AF113" s="78"/>
      <c r="AG113" s="78"/>
      <c r="AH113" s="78"/>
      <c r="AI113" s="78"/>
      <c r="AJ113" s="78"/>
      <c r="AK113" s="78"/>
      <c r="AL113" s="78"/>
    </row>
    <row r="114" spans="1:38" x14ac:dyDescent="0.35">
      <c r="A114" s="149">
        <v>0.23340277777777776</v>
      </c>
      <c r="B114" s="148">
        <v>37.1</v>
      </c>
      <c r="C114" s="148">
        <v>498</v>
      </c>
      <c r="D114" s="148">
        <v>13732</v>
      </c>
      <c r="E114" s="148">
        <v>13205</v>
      </c>
      <c r="F114" s="148">
        <v>12501</v>
      </c>
      <c r="G114" s="148">
        <v>2048</v>
      </c>
      <c r="H114" s="148">
        <v>2059</v>
      </c>
      <c r="I114" s="148">
        <v>2352</v>
      </c>
      <c r="K114" s="153"/>
      <c r="L114" s="78"/>
      <c r="M114" s="78"/>
      <c r="N114" s="78"/>
      <c r="O114" s="78"/>
      <c r="P114" s="78"/>
      <c r="Q114" s="78"/>
      <c r="S114" s="78"/>
      <c r="T114" s="78"/>
      <c r="U114" s="78"/>
      <c r="V114" s="78"/>
      <c r="W114" s="78"/>
      <c r="X114" s="78"/>
      <c r="Y114" s="78"/>
      <c r="Z114" s="78"/>
      <c r="AA114" s="78"/>
      <c r="AB114" s="78"/>
      <c r="AC114" s="78"/>
      <c r="AD114" s="78"/>
      <c r="AF114" s="78"/>
      <c r="AG114" s="78"/>
      <c r="AH114" s="78"/>
      <c r="AI114" s="78"/>
      <c r="AJ114" s="78"/>
      <c r="AK114" s="78"/>
      <c r="AL114" s="78"/>
    </row>
    <row r="115" spans="1:38" x14ac:dyDescent="0.35">
      <c r="A115" s="149">
        <v>0.23548611111111109</v>
      </c>
      <c r="B115" s="148">
        <v>37</v>
      </c>
      <c r="C115" s="148">
        <v>493</v>
      </c>
      <c r="D115" s="148">
        <v>14574</v>
      </c>
      <c r="E115" s="148">
        <v>12729</v>
      </c>
      <c r="F115" s="148">
        <v>12707</v>
      </c>
      <c r="G115" s="148">
        <v>1653</v>
      </c>
      <c r="H115" s="148">
        <v>1975</v>
      </c>
      <c r="I115" s="148">
        <v>2031</v>
      </c>
      <c r="K115" s="153"/>
      <c r="L115" s="78"/>
      <c r="M115" s="78"/>
      <c r="N115" s="78"/>
      <c r="O115" s="78"/>
      <c r="P115" s="78"/>
      <c r="Q115" s="78"/>
      <c r="S115" s="78"/>
      <c r="T115" s="78"/>
      <c r="U115" s="78"/>
      <c r="V115" s="78"/>
      <c r="W115" s="78"/>
      <c r="X115" s="78"/>
      <c r="Y115" s="78"/>
      <c r="Z115" s="78"/>
      <c r="AA115" s="78"/>
      <c r="AB115" s="78"/>
      <c r="AC115" s="78"/>
      <c r="AD115" s="78"/>
      <c r="AF115" s="78"/>
      <c r="AG115" s="78"/>
      <c r="AH115" s="78"/>
      <c r="AI115" s="78"/>
      <c r="AJ115" s="78"/>
      <c r="AK115" s="78"/>
      <c r="AL115" s="78"/>
    </row>
    <row r="116" spans="1:38" x14ac:dyDescent="0.35">
      <c r="A116" s="149">
        <v>0.23756944444444442</v>
      </c>
      <c r="B116" s="148">
        <v>37</v>
      </c>
      <c r="C116" s="148">
        <v>473</v>
      </c>
      <c r="D116" s="148">
        <v>14718</v>
      </c>
      <c r="E116" s="148">
        <v>13261</v>
      </c>
      <c r="F116" s="148">
        <v>14108</v>
      </c>
      <c r="G116" s="148">
        <v>1898</v>
      </c>
      <c r="H116" s="148">
        <v>2460</v>
      </c>
      <c r="I116" s="148">
        <v>2256</v>
      </c>
      <c r="K116" s="153"/>
      <c r="L116" s="78"/>
      <c r="M116" s="78"/>
      <c r="N116" s="78"/>
      <c r="O116" s="78"/>
      <c r="P116" s="78"/>
      <c r="Q116" s="78"/>
      <c r="S116" s="78"/>
      <c r="T116" s="78"/>
      <c r="U116" s="78"/>
      <c r="V116" s="78"/>
      <c r="W116" s="78"/>
      <c r="X116" s="78"/>
      <c r="Y116" s="78"/>
      <c r="Z116" s="78"/>
      <c r="AA116" s="78"/>
      <c r="AB116" s="78"/>
      <c r="AC116" s="78"/>
      <c r="AD116" s="78"/>
      <c r="AF116" s="78"/>
      <c r="AG116" s="78"/>
      <c r="AH116" s="78"/>
      <c r="AI116" s="78"/>
      <c r="AJ116" s="78"/>
      <c r="AK116" s="78"/>
      <c r="AL116" s="78"/>
    </row>
    <row r="117" spans="1:38" x14ac:dyDescent="0.35">
      <c r="A117" s="149">
        <v>0.2396527777777778</v>
      </c>
      <c r="B117" s="148">
        <v>37.1</v>
      </c>
      <c r="C117" s="148">
        <v>561</v>
      </c>
      <c r="D117" s="148">
        <v>14341</v>
      </c>
      <c r="E117" s="148">
        <v>13818</v>
      </c>
      <c r="F117" s="148">
        <v>12496</v>
      </c>
      <c r="G117" s="148">
        <v>1986</v>
      </c>
      <c r="H117" s="148">
        <v>2147</v>
      </c>
      <c r="I117" s="148">
        <v>2398</v>
      </c>
      <c r="K117" s="153"/>
      <c r="L117" s="78"/>
      <c r="M117" s="78"/>
      <c r="N117" s="78"/>
      <c r="O117" s="78"/>
      <c r="P117" s="78"/>
      <c r="Q117" s="78"/>
      <c r="S117" s="78"/>
      <c r="T117" s="78"/>
      <c r="U117" s="78"/>
      <c r="V117" s="78"/>
      <c r="W117" s="78"/>
      <c r="X117" s="78"/>
      <c r="Y117" s="78"/>
      <c r="Z117" s="78"/>
      <c r="AA117" s="78"/>
      <c r="AB117" s="78"/>
      <c r="AC117" s="78"/>
      <c r="AD117" s="78"/>
      <c r="AF117" s="78"/>
      <c r="AG117" s="78"/>
      <c r="AH117" s="78"/>
      <c r="AI117" s="78"/>
      <c r="AJ117" s="78"/>
      <c r="AK117" s="78"/>
      <c r="AL117" s="78"/>
    </row>
    <row r="118" spans="1:38" x14ac:dyDescent="0.35">
      <c r="A118" s="149">
        <v>0.24173611111111112</v>
      </c>
      <c r="B118" s="148">
        <v>37</v>
      </c>
      <c r="C118" s="148">
        <v>641</v>
      </c>
      <c r="D118" s="148">
        <v>14250</v>
      </c>
      <c r="E118" s="148">
        <v>13438</v>
      </c>
      <c r="F118" s="148">
        <v>12964</v>
      </c>
      <c r="G118" s="148">
        <v>2159</v>
      </c>
      <c r="H118" s="148">
        <v>2132</v>
      </c>
      <c r="I118" s="148">
        <v>2288</v>
      </c>
      <c r="K118" s="153"/>
      <c r="L118" s="78"/>
      <c r="M118" s="78"/>
      <c r="N118" s="78"/>
      <c r="O118" s="78"/>
      <c r="P118" s="78"/>
      <c r="Q118" s="78"/>
      <c r="S118" s="78"/>
      <c r="T118" s="78"/>
      <c r="U118" s="78"/>
      <c r="V118" s="78"/>
      <c r="W118" s="78"/>
      <c r="X118" s="78"/>
      <c r="Y118" s="78"/>
      <c r="Z118" s="78"/>
      <c r="AA118" s="78"/>
      <c r="AB118" s="78"/>
      <c r="AC118" s="78"/>
      <c r="AD118" s="78"/>
      <c r="AF118" s="78"/>
      <c r="AG118" s="78"/>
      <c r="AH118" s="78"/>
      <c r="AI118" s="78"/>
      <c r="AJ118" s="78"/>
      <c r="AK118" s="78"/>
      <c r="AL118" s="78"/>
    </row>
    <row r="119" spans="1:38" x14ac:dyDescent="0.35">
      <c r="A119" s="149">
        <v>0.24381944444444445</v>
      </c>
      <c r="B119" s="148">
        <v>37</v>
      </c>
      <c r="C119" s="148">
        <v>497</v>
      </c>
      <c r="D119" s="148">
        <v>15067</v>
      </c>
      <c r="E119" s="148">
        <v>12777</v>
      </c>
      <c r="F119" s="148">
        <v>13296</v>
      </c>
      <c r="G119" s="148">
        <v>1812</v>
      </c>
      <c r="H119" s="148">
        <v>2384</v>
      </c>
      <c r="I119" s="148">
        <v>2397</v>
      </c>
      <c r="K119" s="153"/>
      <c r="L119" s="78"/>
      <c r="M119" s="78"/>
      <c r="N119" s="78"/>
      <c r="O119" s="78"/>
      <c r="P119" s="78"/>
      <c r="Q119" s="78"/>
      <c r="S119" s="78"/>
      <c r="T119" s="78"/>
      <c r="U119" s="78"/>
      <c r="V119" s="78"/>
      <c r="W119" s="78"/>
      <c r="X119" s="78"/>
      <c r="Y119" s="78"/>
      <c r="Z119" s="78"/>
      <c r="AA119" s="78"/>
      <c r="AB119" s="78"/>
      <c r="AC119" s="78"/>
      <c r="AD119" s="78"/>
      <c r="AF119" s="78"/>
      <c r="AG119" s="78"/>
      <c r="AH119" s="78"/>
      <c r="AI119" s="78"/>
      <c r="AJ119" s="78"/>
      <c r="AK119" s="78"/>
      <c r="AL119" s="78"/>
    </row>
    <row r="120" spans="1:38" x14ac:dyDescent="0.35">
      <c r="A120" s="149">
        <v>0.24590277777777778</v>
      </c>
      <c r="B120" s="148">
        <v>37</v>
      </c>
      <c r="C120" s="148">
        <v>357</v>
      </c>
      <c r="D120" s="148">
        <v>14532</v>
      </c>
      <c r="E120" s="148">
        <v>12997</v>
      </c>
      <c r="F120" s="148">
        <v>13563</v>
      </c>
      <c r="G120" s="148">
        <v>2347</v>
      </c>
      <c r="H120" s="148">
        <v>2309</v>
      </c>
      <c r="I120" s="148">
        <v>2473</v>
      </c>
      <c r="K120" s="153"/>
      <c r="L120" s="78"/>
      <c r="M120" s="78"/>
      <c r="N120" s="78"/>
      <c r="O120" s="78"/>
      <c r="P120" s="78"/>
      <c r="Q120" s="78"/>
      <c r="S120" s="78"/>
      <c r="T120" s="78"/>
      <c r="U120" s="78"/>
      <c r="V120" s="78"/>
      <c r="W120" s="78"/>
      <c r="X120" s="78"/>
      <c r="Y120" s="78"/>
      <c r="Z120" s="78"/>
      <c r="AA120" s="78"/>
      <c r="AB120" s="78"/>
      <c r="AC120" s="78"/>
      <c r="AD120" s="78"/>
      <c r="AF120" s="78"/>
      <c r="AG120" s="78"/>
      <c r="AH120" s="78"/>
      <c r="AI120" s="78"/>
      <c r="AJ120" s="78"/>
      <c r="AK120" s="78"/>
      <c r="AL120" s="78"/>
    </row>
    <row r="121" spans="1:38" x14ac:dyDescent="0.35">
      <c r="A121" s="149">
        <v>0.2479861111111111</v>
      </c>
      <c r="B121" s="148">
        <v>37</v>
      </c>
      <c r="C121" s="148">
        <v>480</v>
      </c>
      <c r="D121" s="148">
        <v>14555</v>
      </c>
      <c r="E121" s="148">
        <v>13451</v>
      </c>
      <c r="F121" s="148">
        <v>12728</v>
      </c>
      <c r="G121" s="148">
        <v>1982</v>
      </c>
      <c r="H121" s="148">
        <v>2642</v>
      </c>
      <c r="I121" s="148">
        <v>2424</v>
      </c>
      <c r="K121" s="153"/>
      <c r="L121" s="78"/>
      <c r="M121" s="78"/>
      <c r="N121" s="78"/>
      <c r="O121" s="78"/>
      <c r="P121" s="78"/>
      <c r="Q121" s="78"/>
      <c r="S121" s="78"/>
      <c r="T121" s="78"/>
      <c r="U121" s="78"/>
      <c r="V121" s="78"/>
      <c r="W121" s="78"/>
      <c r="X121" s="78"/>
      <c r="Y121" s="78"/>
      <c r="Z121" s="78"/>
      <c r="AA121" s="78"/>
      <c r="AB121" s="78"/>
      <c r="AC121" s="78"/>
      <c r="AD121" s="78"/>
      <c r="AF121" s="78"/>
      <c r="AG121" s="78"/>
      <c r="AH121" s="78"/>
      <c r="AI121" s="78"/>
      <c r="AJ121" s="78"/>
      <c r="AK121" s="78"/>
      <c r="AL121" s="78"/>
    </row>
    <row r="122" spans="1:38" x14ac:dyDescent="0.35">
      <c r="A122" s="149">
        <v>0.25006944444444446</v>
      </c>
      <c r="B122" s="148">
        <v>37</v>
      </c>
      <c r="C122" s="148">
        <v>279</v>
      </c>
      <c r="D122" s="148">
        <v>14830</v>
      </c>
      <c r="E122" s="148">
        <v>13669</v>
      </c>
      <c r="F122" s="148">
        <v>13948</v>
      </c>
      <c r="G122" s="148">
        <v>2460</v>
      </c>
      <c r="H122" s="148">
        <v>2381</v>
      </c>
      <c r="I122" s="148">
        <v>2530</v>
      </c>
      <c r="K122" s="153"/>
      <c r="L122" s="78"/>
      <c r="M122" s="78"/>
      <c r="N122" s="78"/>
      <c r="O122" s="78"/>
      <c r="P122" s="78"/>
      <c r="Q122" s="78"/>
      <c r="S122" s="78"/>
      <c r="T122" s="78"/>
      <c r="U122" s="78"/>
      <c r="V122" s="78"/>
      <c r="W122" s="78"/>
      <c r="X122" s="78"/>
      <c r="Y122" s="78"/>
      <c r="Z122" s="78"/>
      <c r="AA122" s="78"/>
      <c r="AB122" s="78"/>
      <c r="AC122" s="78"/>
      <c r="AD122" s="78"/>
      <c r="AF122" s="78"/>
      <c r="AG122" s="78"/>
      <c r="AH122" s="78"/>
      <c r="AI122" s="78"/>
      <c r="AJ122" s="78"/>
      <c r="AK122" s="78"/>
      <c r="AL122" s="78"/>
    </row>
    <row r="123" spans="1:38" x14ac:dyDescent="0.35">
      <c r="A123" s="149">
        <v>0.25215277777777778</v>
      </c>
      <c r="B123" s="148">
        <v>37</v>
      </c>
      <c r="C123" s="148">
        <v>316</v>
      </c>
      <c r="D123" s="148">
        <v>13947</v>
      </c>
      <c r="E123" s="148">
        <v>13460</v>
      </c>
      <c r="F123" s="148">
        <v>13974</v>
      </c>
      <c r="G123" s="148">
        <v>2310</v>
      </c>
      <c r="H123" s="148">
        <v>2594</v>
      </c>
      <c r="I123" s="148">
        <v>2337</v>
      </c>
      <c r="K123" s="153"/>
      <c r="L123" s="78"/>
      <c r="M123" s="78"/>
      <c r="N123" s="78"/>
      <c r="O123" s="78"/>
      <c r="P123" s="78"/>
      <c r="Q123" s="78"/>
      <c r="S123" s="78"/>
      <c r="T123" s="78"/>
      <c r="U123" s="78"/>
      <c r="V123" s="78"/>
      <c r="W123" s="78"/>
      <c r="X123" s="78"/>
      <c r="Y123" s="78"/>
      <c r="Z123" s="78"/>
      <c r="AA123" s="78"/>
      <c r="AB123" s="78"/>
      <c r="AC123" s="78"/>
      <c r="AD123" s="78"/>
      <c r="AF123" s="78"/>
      <c r="AG123" s="78"/>
      <c r="AH123" s="78"/>
      <c r="AI123" s="78"/>
      <c r="AJ123" s="78"/>
      <c r="AK123" s="78"/>
      <c r="AL123" s="78"/>
    </row>
    <row r="124" spans="1:38" x14ac:dyDescent="0.35">
      <c r="A124" s="149">
        <v>0.25423611111111111</v>
      </c>
      <c r="B124" s="148">
        <v>37</v>
      </c>
      <c r="C124" s="148">
        <v>629</v>
      </c>
      <c r="D124" s="148">
        <v>14425</v>
      </c>
      <c r="E124" s="148">
        <v>13949</v>
      </c>
      <c r="F124" s="148">
        <v>14248</v>
      </c>
      <c r="G124" s="148">
        <v>2346</v>
      </c>
      <c r="H124" s="148">
        <v>2965</v>
      </c>
      <c r="I124" s="148">
        <v>2174</v>
      </c>
      <c r="K124" s="153"/>
      <c r="L124" s="78"/>
      <c r="M124" s="78"/>
      <c r="N124" s="78"/>
      <c r="O124" s="78"/>
      <c r="P124" s="78"/>
      <c r="Q124" s="78"/>
      <c r="S124" s="78"/>
      <c r="T124" s="78"/>
      <c r="U124" s="78"/>
      <c r="V124" s="78"/>
      <c r="W124" s="78"/>
      <c r="X124" s="78"/>
      <c r="Y124" s="78"/>
      <c r="Z124" s="78"/>
      <c r="AA124" s="78"/>
      <c r="AB124" s="78"/>
      <c r="AC124" s="78"/>
      <c r="AD124" s="78"/>
      <c r="AF124" s="78"/>
      <c r="AG124" s="78"/>
      <c r="AH124" s="78"/>
      <c r="AI124" s="78"/>
      <c r="AJ124" s="78"/>
      <c r="AK124" s="78"/>
      <c r="AL124" s="78"/>
    </row>
    <row r="125" spans="1:38" x14ac:dyDescent="0.35">
      <c r="A125" s="149">
        <v>0.25631944444444443</v>
      </c>
      <c r="B125" s="148">
        <v>37</v>
      </c>
      <c r="C125" s="148">
        <v>629</v>
      </c>
      <c r="D125" s="148">
        <v>15271</v>
      </c>
      <c r="E125" s="148">
        <v>13778</v>
      </c>
      <c r="F125" s="148">
        <v>13900</v>
      </c>
      <c r="G125" s="148">
        <v>2070</v>
      </c>
      <c r="H125" s="148">
        <v>2324</v>
      </c>
      <c r="I125" s="148">
        <v>2248</v>
      </c>
      <c r="K125" s="153"/>
      <c r="L125" s="78"/>
      <c r="M125" s="78"/>
      <c r="N125" s="78"/>
      <c r="O125" s="78"/>
      <c r="P125" s="78"/>
      <c r="Q125" s="78"/>
      <c r="S125" s="78"/>
      <c r="T125" s="78"/>
      <c r="U125" s="78"/>
      <c r="V125" s="78"/>
      <c r="W125" s="78"/>
      <c r="X125" s="78"/>
      <c r="Y125" s="78"/>
      <c r="Z125" s="78"/>
      <c r="AA125" s="78"/>
      <c r="AB125" s="78"/>
      <c r="AC125" s="78"/>
      <c r="AD125" s="78"/>
      <c r="AF125" s="78"/>
      <c r="AG125" s="78"/>
      <c r="AH125" s="78"/>
      <c r="AI125" s="78"/>
      <c r="AJ125" s="78"/>
      <c r="AK125" s="78"/>
      <c r="AL125" s="78"/>
    </row>
    <row r="126" spans="1:38" x14ac:dyDescent="0.35">
      <c r="A126" s="149">
        <v>0.25840277777777776</v>
      </c>
      <c r="B126" s="148">
        <v>37</v>
      </c>
      <c r="C126" s="148">
        <v>674</v>
      </c>
      <c r="D126" s="148">
        <v>15938</v>
      </c>
      <c r="E126" s="148">
        <v>14209</v>
      </c>
      <c r="F126" s="148">
        <v>14201</v>
      </c>
      <c r="G126" s="148">
        <v>1720</v>
      </c>
      <c r="H126" s="148">
        <v>2384</v>
      </c>
      <c r="I126" s="148">
        <v>2616</v>
      </c>
      <c r="K126" s="153"/>
      <c r="L126" s="78"/>
      <c r="M126" s="78"/>
      <c r="N126" s="78"/>
      <c r="O126" s="78"/>
      <c r="P126" s="78"/>
      <c r="Q126" s="78"/>
      <c r="S126" s="78"/>
      <c r="T126" s="78"/>
      <c r="U126" s="78"/>
      <c r="V126" s="78"/>
      <c r="W126" s="78"/>
      <c r="X126" s="78"/>
      <c r="Y126" s="78"/>
      <c r="Z126" s="78"/>
      <c r="AA126" s="78"/>
      <c r="AB126" s="78"/>
      <c r="AC126" s="78"/>
      <c r="AD126" s="78"/>
      <c r="AF126" s="78"/>
      <c r="AG126" s="78"/>
      <c r="AH126" s="78"/>
      <c r="AI126" s="78"/>
      <c r="AJ126" s="78"/>
      <c r="AK126" s="78"/>
      <c r="AL126" s="78"/>
    </row>
    <row r="127" spans="1:38" x14ac:dyDescent="0.35">
      <c r="A127" s="149">
        <v>0.26048611111111114</v>
      </c>
      <c r="B127" s="148">
        <v>37</v>
      </c>
      <c r="C127" s="148">
        <v>452</v>
      </c>
      <c r="D127" s="148">
        <v>15226</v>
      </c>
      <c r="E127" s="148">
        <v>14060</v>
      </c>
      <c r="F127" s="148">
        <v>15147</v>
      </c>
      <c r="G127" s="148">
        <v>2413</v>
      </c>
      <c r="H127" s="148">
        <v>2219</v>
      </c>
      <c r="I127" s="148">
        <v>2293</v>
      </c>
      <c r="K127" s="153"/>
      <c r="L127" s="78"/>
      <c r="M127" s="78"/>
      <c r="N127" s="78"/>
      <c r="O127" s="78"/>
      <c r="P127" s="78"/>
      <c r="Q127" s="78"/>
      <c r="S127" s="78"/>
      <c r="T127" s="78"/>
      <c r="U127" s="78"/>
      <c r="V127" s="78"/>
      <c r="W127" s="78"/>
      <c r="X127" s="78"/>
      <c r="Y127" s="78"/>
      <c r="Z127" s="78"/>
      <c r="AA127" s="78"/>
      <c r="AB127" s="78"/>
      <c r="AC127" s="78"/>
      <c r="AD127" s="78"/>
      <c r="AF127" s="78"/>
      <c r="AG127" s="78"/>
      <c r="AH127" s="78"/>
      <c r="AI127" s="78"/>
      <c r="AJ127" s="78"/>
      <c r="AK127" s="78"/>
      <c r="AL127" s="78"/>
    </row>
    <row r="128" spans="1:38" x14ac:dyDescent="0.35">
      <c r="A128" s="149">
        <v>0.26256944444444447</v>
      </c>
      <c r="B128" s="148">
        <v>37</v>
      </c>
      <c r="C128" s="148">
        <v>562</v>
      </c>
      <c r="D128" s="148">
        <v>14458</v>
      </c>
      <c r="E128" s="148">
        <v>13884</v>
      </c>
      <c r="F128" s="148">
        <v>14008</v>
      </c>
      <c r="G128" s="148">
        <v>2325</v>
      </c>
      <c r="H128" s="148">
        <v>2389</v>
      </c>
      <c r="I128" s="148">
        <v>2558</v>
      </c>
      <c r="K128" s="153"/>
      <c r="L128" s="78"/>
      <c r="M128" s="78"/>
      <c r="N128" s="78"/>
      <c r="O128" s="78"/>
      <c r="P128" s="78"/>
      <c r="Q128" s="78"/>
      <c r="S128" s="78"/>
      <c r="T128" s="78"/>
      <c r="U128" s="78"/>
      <c r="V128" s="78"/>
      <c r="W128" s="78"/>
      <c r="X128" s="78"/>
      <c r="Y128" s="78"/>
      <c r="Z128" s="78"/>
      <c r="AA128" s="78"/>
      <c r="AB128" s="78"/>
      <c r="AC128" s="78"/>
      <c r="AD128" s="78"/>
      <c r="AF128" s="78"/>
      <c r="AG128" s="78"/>
      <c r="AH128" s="78"/>
      <c r="AI128" s="78"/>
      <c r="AJ128" s="78"/>
      <c r="AK128" s="78"/>
      <c r="AL128" s="78"/>
    </row>
    <row r="129" spans="1:38" x14ac:dyDescent="0.35">
      <c r="A129" s="149">
        <v>0.26465277777777779</v>
      </c>
      <c r="B129" s="148">
        <v>37</v>
      </c>
      <c r="C129" s="148">
        <v>574</v>
      </c>
      <c r="D129" s="148">
        <v>15473</v>
      </c>
      <c r="E129" s="148">
        <v>13181</v>
      </c>
      <c r="F129" s="148">
        <v>14432</v>
      </c>
      <c r="G129" s="148">
        <v>2583</v>
      </c>
      <c r="H129" s="148">
        <v>2521</v>
      </c>
      <c r="I129" s="148">
        <v>2564</v>
      </c>
      <c r="K129" s="153"/>
      <c r="L129" s="78"/>
      <c r="M129" s="78"/>
      <c r="N129" s="78"/>
      <c r="O129" s="78"/>
      <c r="P129" s="78"/>
      <c r="Q129" s="78"/>
      <c r="S129" s="78"/>
      <c r="T129" s="78"/>
      <c r="U129" s="78"/>
      <c r="V129" s="78"/>
      <c r="W129" s="78"/>
      <c r="X129" s="78"/>
      <c r="Y129" s="78"/>
      <c r="Z129" s="78"/>
      <c r="AA129" s="78"/>
      <c r="AB129" s="78"/>
      <c r="AC129" s="78"/>
      <c r="AD129" s="78"/>
      <c r="AF129" s="78"/>
      <c r="AG129" s="78"/>
      <c r="AH129" s="78"/>
      <c r="AI129" s="78"/>
      <c r="AJ129" s="78"/>
      <c r="AK129" s="78"/>
      <c r="AL129" s="78"/>
    </row>
    <row r="130" spans="1:38" x14ac:dyDescent="0.35">
      <c r="A130" s="149">
        <v>0.26673611111111112</v>
      </c>
      <c r="B130" s="148">
        <v>37</v>
      </c>
      <c r="C130" s="148">
        <v>542</v>
      </c>
      <c r="D130" s="148">
        <v>15319</v>
      </c>
      <c r="E130" s="148">
        <v>14147</v>
      </c>
      <c r="F130" s="148">
        <v>15232</v>
      </c>
      <c r="G130" s="148">
        <v>2388</v>
      </c>
      <c r="H130" s="148">
        <v>2599</v>
      </c>
      <c r="I130" s="148">
        <v>2338</v>
      </c>
      <c r="K130" s="153"/>
      <c r="L130" s="78"/>
      <c r="M130" s="78"/>
      <c r="N130" s="78"/>
      <c r="O130" s="78"/>
      <c r="P130" s="78"/>
      <c r="Q130" s="78"/>
      <c r="S130" s="78"/>
      <c r="T130" s="78"/>
      <c r="U130" s="78"/>
      <c r="V130" s="78"/>
      <c r="W130" s="78"/>
      <c r="X130" s="78"/>
      <c r="Y130" s="78"/>
      <c r="Z130" s="78"/>
      <c r="AA130" s="78"/>
      <c r="AB130" s="78"/>
      <c r="AC130" s="78"/>
      <c r="AD130" s="78"/>
      <c r="AF130" s="78"/>
      <c r="AG130" s="78"/>
      <c r="AH130" s="78"/>
      <c r="AI130" s="78"/>
      <c r="AJ130" s="78"/>
      <c r="AK130" s="78"/>
      <c r="AL130" s="78"/>
    </row>
    <row r="131" spans="1:38" x14ac:dyDescent="0.35">
      <c r="A131" s="149">
        <v>0.26881944444444444</v>
      </c>
      <c r="B131" s="148">
        <v>37.1</v>
      </c>
      <c r="C131" s="148">
        <v>574</v>
      </c>
      <c r="D131" s="148">
        <v>16542</v>
      </c>
      <c r="E131" s="148">
        <v>13910</v>
      </c>
      <c r="F131" s="148">
        <v>14327</v>
      </c>
      <c r="G131" s="148">
        <v>2101</v>
      </c>
      <c r="H131" s="148">
        <v>2367</v>
      </c>
      <c r="I131" s="148">
        <v>2820</v>
      </c>
      <c r="K131" s="153"/>
      <c r="L131" s="78"/>
      <c r="M131" s="78"/>
      <c r="N131" s="78"/>
      <c r="O131" s="78"/>
      <c r="P131" s="78"/>
      <c r="Q131" s="78"/>
      <c r="S131" s="78"/>
      <c r="T131" s="78"/>
      <c r="U131" s="78"/>
      <c r="V131" s="78"/>
      <c r="W131" s="78"/>
      <c r="X131" s="78"/>
      <c r="Y131" s="78"/>
      <c r="Z131" s="78"/>
      <c r="AA131" s="78"/>
      <c r="AB131" s="78"/>
      <c r="AC131" s="78"/>
      <c r="AD131" s="78"/>
      <c r="AF131" s="78"/>
      <c r="AG131" s="78"/>
      <c r="AH131" s="78"/>
      <c r="AI131" s="78"/>
      <c r="AJ131" s="78"/>
      <c r="AK131" s="78"/>
      <c r="AL131" s="78"/>
    </row>
    <row r="132" spans="1:38" x14ac:dyDescent="0.35">
      <c r="A132" s="149">
        <v>0.27090277777777777</v>
      </c>
      <c r="B132" s="148">
        <v>37</v>
      </c>
      <c r="C132" s="148">
        <v>454</v>
      </c>
      <c r="D132" s="148">
        <v>15856</v>
      </c>
      <c r="E132" s="148">
        <v>14880</v>
      </c>
      <c r="F132" s="148">
        <v>15213</v>
      </c>
      <c r="G132" s="148">
        <v>2009</v>
      </c>
      <c r="H132" s="148">
        <v>2602</v>
      </c>
      <c r="I132" s="148">
        <v>2586</v>
      </c>
      <c r="K132" s="153"/>
      <c r="L132" s="78"/>
      <c r="M132" s="78"/>
      <c r="N132" s="78"/>
      <c r="O132" s="78"/>
      <c r="P132" s="78"/>
      <c r="Q132" s="78"/>
      <c r="S132" s="78"/>
      <c r="T132" s="78"/>
      <c r="U132" s="78"/>
      <c r="V132" s="78"/>
      <c r="W132" s="78"/>
      <c r="X132" s="78"/>
      <c r="Y132" s="78"/>
      <c r="Z132" s="78"/>
      <c r="AA132" s="78"/>
      <c r="AB132" s="78"/>
      <c r="AC132" s="78"/>
      <c r="AD132" s="78"/>
      <c r="AF132" s="78"/>
      <c r="AG132" s="78"/>
      <c r="AH132" s="78"/>
      <c r="AI132" s="78"/>
      <c r="AJ132" s="78"/>
      <c r="AK132" s="78"/>
      <c r="AL132" s="78"/>
    </row>
    <row r="133" spans="1:38" x14ac:dyDescent="0.35">
      <c r="A133" s="149">
        <v>0.2729861111111111</v>
      </c>
      <c r="B133" s="148">
        <v>37</v>
      </c>
      <c r="C133" s="148">
        <v>694</v>
      </c>
      <c r="D133" s="148">
        <v>16115</v>
      </c>
      <c r="E133" s="148">
        <v>14972</v>
      </c>
      <c r="F133" s="148">
        <v>15180</v>
      </c>
      <c r="G133" s="148">
        <v>2488</v>
      </c>
      <c r="H133" s="148">
        <v>2713</v>
      </c>
      <c r="I133" s="148">
        <v>2520</v>
      </c>
      <c r="K133" s="153"/>
      <c r="L133" s="78"/>
      <c r="M133" s="78"/>
      <c r="N133" s="78"/>
      <c r="O133" s="78"/>
      <c r="P133" s="78"/>
      <c r="Q133" s="78"/>
      <c r="S133" s="78"/>
      <c r="T133" s="78"/>
      <c r="U133" s="78"/>
      <c r="V133" s="78"/>
      <c r="W133" s="78"/>
      <c r="X133" s="78"/>
      <c r="Y133" s="78"/>
      <c r="Z133" s="78"/>
      <c r="AA133" s="78"/>
      <c r="AB133" s="78"/>
      <c r="AC133" s="78"/>
      <c r="AD133" s="78"/>
      <c r="AF133" s="78"/>
      <c r="AG133" s="78"/>
      <c r="AH133" s="78"/>
      <c r="AI133" s="78"/>
      <c r="AJ133" s="78"/>
      <c r="AK133" s="78"/>
      <c r="AL133" s="78"/>
    </row>
    <row r="134" spans="1:38" x14ac:dyDescent="0.35">
      <c r="A134" s="149">
        <v>0.27506944444444442</v>
      </c>
      <c r="B134" s="148">
        <v>37</v>
      </c>
      <c r="C134" s="148">
        <v>542</v>
      </c>
      <c r="D134" s="148">
        <v>15853</v>
      </c>
      <c r="E134" s="148">
        <v>14788</v>
      </c>
      <c r="F134" s="148">
        <v>15014</v>
      </c>
      <c r="G134" s="148">
        <v>2374</v>
      </c>
      <c r="H134" s="148">
        <v>2544</v>
      </c>
      <c r="I134" s="148">
        <v>2743</v>
      </c>
      <c r="K134" s="153"/>
      <c r="L134" s="78"/>
      <c r="M134" s="78"/>
      <c r="N134" s="78"/>
      <c r="O134" s="78"/>
      <c r="P134" s="78"/>
      <c r="Q134" s="78"/>
      <c r="S134" s="78"/>
      <c r="T134" s="78"/>
      <c r="U134" s="78"/>
      <c r="V134" s="78"/>
      <c r="W134" s="78"/>
      <c r="X134" s="78"/>
      <c r="Y134" s="78"/>
      <c r="Z134" s="78"/>
      <c r="AA134" s="78"/>
      <c r="AB134" s="78"/>
      <c r="AC134" s="78"/>
      <c r="AD134" s="78"/>
      <c r="AF134" s="78"/>
      <c r="AG134" s="78"/>
      <c r="AH134" s="78"/>
      <c r="AI134" s="78"/>
      <c r="AJ134" s="78"/>
      <c r="AK134" s="78"/>
      <c r="AL134" s="78"/>
    </row>
    <row r="135" spans="1:38" x14ac:dyDescent="0.35">
      <c r="A135" s="149">
        <v>0.27715277777777775</v>
      </c>
      <c r="B135" s="148">
        <v>37</v>
      </c>
      <c r="C135" s="148">
        <v>476</v>
      </c>
      <c r="D135" s="148">
        <v>16017</v>
      </c>
      <c r="E135" s="148">
        <v>13347</v>
      </c>
      <c r="F135" s="148">
        <v>14890</v>
      </c>
      <c r="G135" s="148">
        <v>2355</v>
      </c>
      <c r="H135" s="148">
        <v>2584</v>
      </c>
      <c r="I135" s="148">
        <v>2655</v>
      </c>
      <c r="K135" s="153"/>
      <c r="L135" s="78"/>
      <c r="M135" s="78"/>
      <c r="N135" s="78"/>
      <c r="O135" s="78"/>
      <c r="P135" s="78"/>
      <c r="Q135" s="78"/>
      <c r="S135" s="78"/>
      <c r="T135" s="78"/>
      <c r="U135" s="78"/>
      <c r="V135" s="78"/>
      <c r="W135" s="78"/>
      <c r="X135" s="78"/>
      <c r="Y135" s="78"/>
      <c r="Z135" s="78"/>
      <c r="AA135" s="78"/>
      <c r="AB135" s="78"/>
      <c r="AC135" s="78"/>
      <c r="AD135" s="78"/>
      <c r="AF135" s="78"/>
      <c r="AG135" s="78"/>
      <c r="AH135" s="78"/>
      <c r="AI135" s="78"/>
      <c r="AJ135" s="78"/>
      <c r="AK135" s="78"/>
      <c r="AL135" s="78"/>
    </row>
    <row r="136" spans="1:38" x14ac:dyDescent="0.35">
      <c r="A136" s="149">
        <v>0.27923611111111107</v>
      </c>
      <c r="B136" s="148">
        <v>37</v>
      </c>
      <c r="C136" s="148">
        <v>497</v>
      </c>
      <c r="D136" s="148">
        <v>15863</v>
      </c>
      <c r="E136" s="148">
        <v>14056</v>
      </c>
      <c r="F136" s="148">
        <v>14854</v>
      </c>
      <c r="G136" s="148">
        <v>2590</v>
      </c>
      <c r="H136" s="148">
        <v>2653</v>
      </c>
      <c r="I136" s="148">
        <v>2866</v>
      </c>
      <c r="K136" s="153"/>
      <c r="L136" s="78"/>
      <c r="M136" s="78"/>
      <c r="N136" s="78"/>
      <c r="O136" s="78"/>
      <c r="P136" s="78"/>
      <c r="Q136" s="78"/>
      <c r="S136" s="78"/>
      <c r="T136" s="78"/>
      <c r="U136" s="78"/>
      <c r="V136" s="78"/>
      <c r="W136" s="78"/>
      <c r="X136" s="78"/>
      <c r="Y136" s="78"/>
      <c r="Z136" s="78"/>
      <c r="AA136" s="78"/>
      <c r="AB136" s="78"/>
      <c r="AC136" s="78"/>
      <c r="AD136" s="78"/>
      <c r="AF136" s="78"/>
      <c r="AG136" s="78"/>
      <c r="AH136" s="78"/>
      <c r="AI136" s="78"/>
      <c r="AJ136" s="78"/>
      <c r="AK136" s="78"/>
      <c r="AL136" s="78"/>
    </row>
    <row r="137" spans="1:38" x14ac:dyDescent="0.35">
      <c r="A137" s="149">
        <v>0.28131944444444446</v>
      </c>
      <c r="B137" s="148">
        <v>37</v>
      </c>
      <c r="C137" s="148">
        <v>556</v>
      </c>
      <c r="D137" s="148">
        <v>15561</v>
      </c>
      <c r="E137" s="148">
        <v>14602</v>
      </c>
      <c r="F137" s="148">
        <v>15141</v>
      </c>
      <c r="G137" s="148">
        <v>2639</v>
      </c>
      <c r="H137" s="148">
        <v>2586</v>
      </c>
      <c r="I137" s="148">
        <v>2279</v>
      </c>
      <c r="K137" s="153"/>
      <c r="L137" s="78"/>
      <c r="M137" s="78"/>
      <c r="N137" s="78"/>
      <c r="O137" s="78"/>
      <c r="P137" s="78"/>
      <c r="Q137" s="78"/>
      <c r="S137" s="78"/>
      <c r="T137" s="78"/>
      <c r="U137" s="78"/>
      <c r="V137" s="78"/>
      <c r="W137" s="78"/>
      <c r="X137" s="78"/>
      <c r="Y137" s="78"/>
      <c r="Z137" s="78"/>
      <c r="AA137" s="78"/>
      <c r="AB137" s="78"/>
      <c r="AC137" s="78"/>
      <c r="AD137" s="78"/>
      <c r="AF137" s="78"/>
      <c r="AG137" s="78"/>
      <c r="AH137" s="78"/>
      <c r="AI137" s="78"/>
      <c r="AJ137" s="78"/>
      <c r="AK137" s="78"/>
      <c r="AL137" s="78"/>
    </row>
    <row r="138" spans="1:38" x14ac:dyDescent="0.35">
      <c r="A138" s="149">
        <v>0.28340277777777778</v>
      </c>
      <c r="B138" s="148">
        <v>37</v>
      </c>
      <c r="C138" s="148">
        <v>542</v>
      </c>
      <c r="D138" s="148">
        <v>15222</v>
      </c>
      <c r="E138" s="148">
        <v>14916</v>
      </c>
      <c r="F138" s="148">
        <v>14755</v>
      </c>
      <c r="G138" s="148">
        <v>2392</v>
      </c>
      <c r="H138" s="148">
        <v>2869</v>
      </c>
      <c r="I138" s="148">
        <v>2449</v>
      </c>
      <c r="K138" s="153"/>
      <c r="L138" s="78"/>
      <c r="M138" s="78"/>
      <c r="N138" s="78"/>
      <c r="O138" s="78"/>
      <c r="P138" s="78"/>
      <c r="Q138" s="78"/>
      <c r="S138" s="78"/>
      <c r="T138" s="78"/>
      <c r="U138" s="78"/>
      <c r="V138" s="78"/>
      <c r="W138" s="78"/>
      <c r="X138" s="78"/>
      <c r="Y138" s="78"/>
      <c r="Z138" s="78"/>
      <c r="AA138" s="78"/>
      <c r="AB138" s="78"/>
      <c r="AC138" s="78"/>
      <c r="AD138" s="78"/>
      <c r="AF138" s="78"/>
      <c r="AG138" s="78"/>
      <c r="AH138" s="78"/>
      <c r="AI138" s="78"/>
      <c r="AJ138" s="78"/>
      <c r="AK138" s="78"/>
      <c r="AL138" s="78"/>
    </row>
    <row r="139" spans="1:38" x14ac:dyDescent="0.35">
      <c r="A139" s="149">
        <v>0.28548611111111111</v>
      </c>
      <c r="B139" s="148">
        <v>37</v>
      </c>
      <c r="C139" s="148">
        <v>337</v>
      </c>
      <c r="D139" s="148">
        <v>16478</v>
      </c>
      <c r="E139" s="148">
        <v>14968</v>
      </c>
      <c r="F139" s="148">
        <v>14882</v>
      </c>
      <c r="G139" s="148">
        <v>2304</v>
      </c>
      <c r="H139" s="148">
        <v>2460</v>
      </c>
      <c r="I139" s="148">
        <v>2475</v>
      </c>
      <c r="K139" s="153"/>
      <c r="L139" s="78"/>
      <c r="M139" s="78"/>
      <c r="N139" s="78"/>
      <c r="O139" s="78"/>
      <c r="P139" s="78"/>
      <c r="Q139" s="78"/>
      <c r="S139" s="78"/>
      <c r="T139" s="78"/>
      <c r="U139" s="78"/>
      <c r="V139" s="78"/>
      <c r="W139" s="78"/>
      <c r="X139" s="78"/>
      <c r="Y139" s="78"/>
      <c r="Z139" s="78"/>
      <c r="AA139" s="78"/>
      <c r="AB139" s="78"/>
      <c r="AC139" s="78"/>
      <c r="AD139" s="78"/>
      <c r="AF139" s="78"/>
      <c r="AG139" s="78"/>
      <c r="AH139" s="78"/>
      <c r="AI139" s="78"/>
      <c r="AJ139" s="78"/>
      <c r="AK139" s="78"/>
      <c r="AL139" s="78"/>
    </row>
    <row r="140" spans="1:38" x14ac:dyDescent="0.35">
      <c r="A140" s="149">
        <v>0.28756944444444443</v>
      </c>
      <c r="B140" s="148">
        <v>37</v>
      </c>
      <c r="C140" s="148">
        <v>538</v>
      </c>
      <c r="D140" s="148">
        <v>17444</v>
      </c>
      <c r="E140" s="148">
        <v>14648</v>
      </c>
      <c r="F140" s="148">
        <v>15854</v>
      </c>
      <c r="G140" s="148">
        <v>2323</v>
      </c>
      <c r="H140" s="148">
        <v>2911</v>
      </c>
      <c r="I140" s="148">
        <v>2665</v>
      </c>
      <c r="K140" s="153"/>
      <c r="L140" s="78"/>
      <c r="M140" s="78"/>
      <c r="N140" s="78"/>
      <c r="O140" s="78"/>
      <c r="P140" s="78"/>
      <c r="Q140" s="78"/>
      <c r="S140" s="78"/>
      <c r="T140" s="78"/>
      <c r="U140" s="78"/>
      <c r="V140" s="78"/>
      <c r="W140" s="78"/>
      <c r="X140" s="78"/>
      <c r="Y140" s="78"/>
      <c r="Z140" s="78"/>
      <c r="AA140" s="78"/>
      <c r="AB140" s="78"/>
      <c r="AC140" s="78"/>
      <c r="AD140" s="78"/>
      <c r="AF140" s="78"/>
      <c r="AG140" s="78"/>
      <c r="AH140" s="78"/>
      <c r="AI140" s="78"/>
      <c r="AJ140" s="78"/>
      <c r="AK140" s="78"/>
      <c r="AL140" s="78"/>
    </row>
    <row r="141" spans="1:38" x14ac:dyDescent="0.35">
      <c r="A141" s="149">
        <v>0.28965277777777776</v>
      </c>
      <c r="B141" s="148">
        <v>37</v>
      </c>
      <c r="C141" s="148">
        <v>727</v>
      </c>
      <c r="D141" s="148">
        <v>16232</v>
      </c>
      <c r="E141" s="148">
        <v>14356</v>
      </c>
      <c r="F141" s="148">
        <v>15795</v>
      </c>
      <c r="G141" s="148">
        <v>2336</v>
      </c>
      <c r="H141" s="148">
        <v>2967</v>
      </c>
      <c r="I141" s="148">
        <v>2204</v>
      </c>
      <c r="K141" s="153"/>
      <c r="L141" s="78"/>
      <c r="M141" s="78"/>
      <c r="N141" s="78"/>
      <c r="O141" s="78"/>
      <c r="P141" s="78"/>
      <c r="Q141" s="78"/>
      <c r="S141" s="78"/>
      <c r="T141" s="78"/>
      <c r="U141" s="78"/>
      <c r="V141" s="78"/>
      <c r="W141" s="78"/>
      <c r="X141" s="78"/>
      <c r="Y141" s="78"/>
      <c r="Z141" s="78"/>
      <c r="AA141" s="78"/>
      <c r="AB141" s="78"/>
      <c r="AC141" s="78"/>
      <c r="AD141" s="78"/>
      <c r="AF141" s="78"/>
      <c r="AG141" s="78"/>
      <c r="AH141" s="78"/>
      <c r="AI141" s="78"/>
      <c r="AJ141" s="78"/>
      <c r="AK141" s="78"/>
      <c r="AL141" s="78"/>
    </row>
    <row r="142" spans="1:38" x14ac:dyDescent="0.35">
      <c r="A142" s="149">
        <v>0.29173611111111114</v>
      </c>
      <c r="B142" s="148">
        <v>37</v>
      </c>
      <c r="C142" s="148">
        <v>434</v>
      </c>
      <c r="D142" s="148">
        <v>16033</v>
      </c>
      <c r="E142" s="148">
        <v>14317</v>
      </c>
      <c r="F142" s="148">
        <v>15783</v>
      </c>
      <c r="G142" s="148">
        <v>2283</v>
      </c>
      <c r="H142" s="148">
        <v>2649</v>
      </c>
      <c r="I142" s="148">
        <v>2591</v>
      </c>
      <c r="K142" s="153"/>
      <c r="L142" s="78"/>
      <c r="M142" s="78"/>
      <c r="N142" s="78"/>
      <c r="O142" s="78"/>
      <c r="P142" s="78"/>
      <c r="Q142" s="78"/>
      <c r="S142" s="78"/>
      <c r="T142" s="78"/>
      <c r="U142" s="78"/>
      <c r="V142" s="78"/>
      <c r="W142" s="78"/>
      <c r="X142" s="78"/>
      <c r="Y142" s="78"/>
      <c r="Z142" s="78"/>
      <c r="AA142" s="78"/>
      <c r="AB142" s="78"/>
      <c r="AC142" s="78"/>
      <c r="AD142" s="78"/>
      <c r="AF142" s="78"/>
      <c r="AG142" s="78"/>
      <c r="AH142" s="78"/>
      <c r="AI142" s="78"/>
      <c r="AJ142" s="78"/>
      <c r="AK142" s="78"/>
      <c r="AL142" s="78"/>
    </row>
    <row r="143" spans="1:38" x14ac:dyDescent="0.35">
      <c r="A143" s="149">
        <v>0.29381944444444447</v>
      </c>
      <c r="B143" s="148">
        <v>37</v>
      </c>
      <c r="C143" s="148">
        <v>388</v>
      </c>
      <c r="D143" s="148">
        <v>16390</v>
      </c>
      <c r="E143" s="148">
        <v>14437</v>
      </c>
      <c r="F143" s="148">
        <v>15206</v>
      </c>
      <c r="G143" s="148">
        <v>2571</v>
      </c>
      <c r="H143" s="148">
        <v>2514</v>
      </c>
      <c r="I143" s="148">
        <v>2372</v>
      </c>
      <c r="K143" s="153"/>
      <c r="L143" s="78"/>
      <c r="M143" s="78"/>
      <c r="N143" s="78"/>
      <c r="O143" s="78"/>
      <c r="P143" s="78"/>
      <c r="Q143" s="78"/>
      <c r="S143" s="78"/>
      <c r="T143" s="78"/>
      <c r="U143" s="78"/>
      <c r="V143" s="78"/>
      <c r="W143" s="78"/>
      <c r="X143" s="78"/>
      <c r="Y143" s="78"/>
      <c r="Z143" s="78"/>
      <c r="AA143" s="78"/>
      <c r="AB143" s="78"/>
      <c r="AC143" s="78"/>
      <c r="AD143" s="78"/>
      <c r="AF143" s="78"/>
      <c r="AG143" s="78"/>
      <c r="AH143" s="78"/>
      <c r="AI143" s="78"/>
      <c r="AJ143" s="78"/>
      <c r="AK143" s="78"/>
      <c r="AL143" s="78"/>
    </row>
    <row r="144" spans="1:38" x14ac:dyDescent="0.35">
      <c r="A144" s="149">
        <v>0.29590277777777779</v>
      </c>
      <c r="B144" s="148">
        <v>37</v>
      </c>
      <c r="C144" s="148">
        <v>575</v>
      </c>
      <c r="D144" s="148">
        <v>15841</v>
      </c>
      <c r="E144" s="148">
        <v>14321</v>
      </c>
      <c r="F144" s="148">
        <v>16034</v>
      </c>
      <c r="G144" s="148">
        <v>2443</v>
      </c>
      <c r="H144" s="148">
        <v>2597</v>
      </c>
      <c r="I144" s="148">
        <v>2891</v>
      </c>
      <c r="K144" s="153"/>
      <c r="L144" s="78"/>
      <c r="M144" s="78"/>
      <c r="N144" s="78"/>
      <c r="O144" s="78"/>
      <c r="P144" s="78"/>
      <c r="Q144" s="78"/>
      <c r="S144" s="78"/>
      <c r="T144" s="78"/>
      <c r="U144" s="78"/>
      <c r="V144" s="78"/>
      <c r="W144" s="78"/>
      <c r="X144" s="78"/>
      <c r="Y144" s="78"/>
      <c r="Z144" s="78"/>
      <c r="AA144" s="78"/>
      <c r="AB144" s="78"/>
      <c r="AC144" s="78"/>
      <c r="AD144" s="78"/>
      <c r="AF144" s="78"/>
      <c r="AG144" s="78"/>
      <c r="AH144" s="78"/>
      <c r="AI144" s="78"/>
      <c r="AJ144" s="78"/>
      <c r="AK144" s="78"/>
      <c r="AL144" s="78"/>
    </row>
    <row r="145" spans="1:38" x14ac:dyDescent="0.35">
      <c r="A145" s="149">
        <v>0.29798611111111112</v>
      </c>
      <c r="B145" s="148">
        <v>37</v>
      </c>
      <c r="C145" s="148">
        <v>585</v>
      </c>
      <c r="D145" s="148">
        <v>16145</v>
      </c>
      <c r="E145" s="148">
        <v>15612</v>
      </c>
      <c r="F145" s="148">
        <v>14896</v>
      </c>
      <c r="G145" s="148">
        <v>2350</v>
      </c>
      <c r="H145" s="148">
        <v>2462</v>
      </c>
      <c r="I145" s="148">
        <v>3081</v>
      </c>
      <c r="K145" s="153"/>
      <c r="L145" s="78"/>
      <c r="M145" s="78"/>
      <c r="N145" s="78"/>
      <c r="O145" s="78"/>
      <c r="P145" s="78"/>
      <c r="Q145" s="78"/>
      <c r="S145" s="78"/>
      <c r="T145" s="78"/>
      <c r="U145" s="78"/>
      <c r="V145" s="78"/>
      <c r="W145" s="78"/>
      <c r="X145" s="78"/>
      <c r="Y145" s="78"/>
      <c r="Z145" s="78"/>
      <c r="AA145" s="78"/>
      <c r="AB145" s="78"/>
      <c r="AC145" s="78"/>
      <c r="AD145" s="78"/>
      <c r="AF145" s="78"/>
      <c r="AG145" s="78"/>
      <c r="AH145" s="78"/>
      <c r="AI145" s="78"/>
      <c r="AJ145" s="78"/>
      <c r="AK145" s="78"/>
      <c r="AL145" s="78"/>
    </row>
    <row r="146" spans="1:38" x14ac:dyDescent="0.35">
      <c r="A146" s="149">
        <v>0.30006944444444444</v>
      </c>
      <c r="B146" s="148">
        <v>37</v>
      </c>
      <c r="C146" s="148">
        <v>829</v>
      </c>
      <c r="D146" s="148">
        <v>15641</v>
      </c>
      <c r="E146" s="148">
        <v>14525</v>
      </c>
      <c r="F146" s="148">
        <v>14943</v>
      </c>
      <c r="G146" s="148">
        <v>2408</v>
      </c>
      <c r="H146" s="148">
        <v>2859</v>
      </c>
      <c r="I146" s="148">
        <v>2968</v>
      </c>
      <c r="K146" s="153"/>
      <c r="L146" s="78"/>
      <c r="M146" s="78"/>
      <c r="N146" s="78"/>
      <c r="O146" s="78"/>
      <c r="P146" s="78"/>
      <c r="Q146" s="78"/>
      <c r="S146" s="78"/>
      <c r="T146" s="78"/>
      <c r="U146" s="78"/>
      <c r="V146" s="78"/>
      <c r="W146" s="78"/>
      <c r="X146" s="78"/>
      <c r="Y146" s="78"/>
      <c r="Z146" s="78"/>
      <c r="AA146" s="78"/>
      <c r="AB146" s="78"/>
      <c r="AC146" s="78"/>
      <c r="AD146" s="78"/>
      <c r="AF146" s="78"/>
      <c r="AG146" s="78"/>
      <c r="AH146" s="78"/>
      <c r="AI146" s="78"/>
      <c r="AJ146" s="78"/>
      <c r="AK146" s="78"/>
      <c r="AL146" s="78"/>
    </row>
    <row r="147" spans="1:38" x14ac:dyDescent="0.35">
      <c r="A147" s="149">
        <v>0.30215277777777777</v>
      </c>
      <c r="B147" s="148">
        <v>37</v>
      </c>
      <c r="C147" s="148">
        <v>472</v>
      </c>
      <c r="D147" s="148">
        <v>15653</v>
      </c>
      <c r="E147" s="148">
        <v>14559</v>
      </c>
      <c r="F147" s="148">
        <v>15442</v>
      </c>
      <c r="G147" s="148">
        <v>2511</v>
      </c>
      <c r="H147" s="148">
        <v>2748</v>
      </c>
      <c r="I147" s="148">
        <v>2973</v>
      </c>
      <c r="K147" s="153"/>
      <c r="L147" s="78"/>
      <c r="M147" s="78"/>
      <c r="N147" s="78"/>
      <c r="O147" s="78"/>
      <c r="P147" s="78"/>
      <c r="Q147" s="78"/>
      <c r="S147" s="78"/>
      <c r="T147" s="78"/>
      <c r="U147" s="78"/>
      <c r="V147" s="78"/>
      <c r="W147" s="78"/>
      <c r="X147" s="78"/>
      <c r="Y147" s="78"/>
      <c r="Z147" s="78"/>
      <c r="AA147" s="78"/>
      <c r="AB147" s="78"/>
      <c r="AC147" s="78"/>
      <c r="AD147" s="78"/>
      <c r="AF147" s="78"/>
      <c r="AG147" s="78"/>
      <c r="AH147" s="78"/>
      <c r="AI147" s="78"/>
      <c r="AJ147" s="78"/>
      <c r="AK147" s="78"/>
      <c r="AL147" s="78"/>
    </row>
    <row r="148" spans="1:38" x14ac:dyDescent="0.35">
      <c r="A148" s="149">
        <v>0.3042361111111111</v>
      </c>
      <c r="B148" s="148">
        <v>37</v>
      </c>
      <c r="C148" s="148">
        <v>585</v>
      </c>
      <c r="D148" s="148">
        <v>16371</v>
      </c>
      <c r="E148" s="148">
        <v>14926</v>
      </c>
      <c r="F148" s="148">
        <v>14914</v>
      </c>
      <c r="G148" s="148">
        <v>2565</v>
      </c>
      <c r="H148" s="148">
        <v>3157</v>
      </c>
      <c r="I148" s="148">
        <v>3081</v>
      </c>
      <c r="K148" s="153"/>
      <c r="L148" s="78"/>
      <c r="M148" s="78"/>
      <c r="N148" s="78"/>
      <c r="O148" s="78"/>
      <c r="P148" s="78"/>
      <c r="Q148" s="78"/>
      <c r="S148" s="78"/>
      <c r="T148" s="78"/>
      <c r="U148" s="78"/>
      <c r="V148" s="78"/>
      <c r="W148" s="78"/>
      <c r="X148" s="78"/>
      <c r="Y148" s="78"/>
      <c r="Z148" s="78"/>
      <c r="AA148" s="78"/>
      <c r="AB148" s="78"/>
      <c r="AC148" s="78"/>
      <c r="AD148" s="78"/>
      <c r="AF148" s="78"/>
      <c r="AG148" s="78"/>
      <c r="AH148" s="78"/>
      <c r="AI148" s="78"/>
      <c r="AJ148" s="78"/>
      <c r="AK148" s="78"/>
      <c r="AL148" s="78"/>
    </row>
    <row r="149" spans="1:38" x14ac:dyDescent="0.35">
      <c r="A149" s="149">
        <v>0.30631944444444442</v>
      </c>
      <c r="B149" s="148">
        <v>37</v>
      </c>
      <c r="C149" s="148">
        <v>769</v>
      </c>
      <c r="D149" s="148">
        <v>16917</v>
      </c>
      <c r="E149" s="148">
        <v>15259</v>
      </c>
      <c r="F149" s="148">
        <v>14408</v>
      </c>
      <c r="G149" s="148">
        <v>2711</v>
      </c>
      <c r="H149" s="148">
        <v>2591</v>
      </c>
      <c r="I149" s="148">
        <v>2644</v>
      </c>
      <c r="K149" s="153"/>
      <c r="L149" s="78"/>
      <c r="M149" s="78"/>
      <c r="N149" s="78"/>
      <c r="O149" s="78"/>
      <c r="P149" s="78"/>
      <c r="Q149" s="78"/>
      <c r="S149" s="78"/>
      <c r="T149" s="78"/>
      <c r="U149" s="78"/>
      <c r="V149" s="78"/>
      <c r="W149" s="78"/>
      <c r="X149" s="78"/>
      <c r="Y149" s="78"/>
      <c r="Z149" s="78"/>
      <c r="AA149" s="78"/>
      <c r="AB149" s="78"/>
      <c r="AC149" s="78"/>
      <c r="AD149" s="78"/>
      <c r="AF149" s="78"/>
      <c r="AG149" s="78"/>
      <c r="AH149" s="78"/>
      <c r="AI149" s="78"/>
      <c r="AJ149" s="78"/>
      <c r="AK149" s="78"/>
      <c r="AL149" s="78"/>
    </row>
    <row r="150" spans="1:38" x14ac:dyDescent="0.35">
      <c r="A150" s="149">
        <v>0.30840277777777775</v>
      </c>
      <c r="B150" s="148">
        <v>37</v>
      </c>
      <c r="C150" s="148">
        <v>759</v>
      </c>
      <c r="D150" s="148">
        <v>15332</v>
      </c>
      <c r="E150" s="148">
        <v>14386</v>
      </c>
      <c r="F150" s="148">
        <v>15181</v>
      </c>
      <c r="G150" s="148">
        <v>2830</v>
      </c>
      <c r="H150" s="148">
        <v>3257</v>
      </c>
      <c r="I150" s="148">
        <v>3262</v>
      </c>
      <c r="K150" s="153"/>
      <c r="L150" s="78"/>
      <c r="M150" s="78"/>
      <c r="N150" s="78"/>
      <c r="O150" s="78"/>
      <c r="P150" s="78"/>
      <c r="Q150" s="78"/>
      <c r="S150" s="78"/>
      <c r="T150" s="78"/>
      <c r="U150" s="78"/>
      <c r="V150" s="78"/>
      <c r="W150" s="78"/>
      <c r="X150" s="78"/>
      <c r="Y150" s="78"/>
      <c r="Z150" s="78"/>
      <c r="AA150" s="78"/>
      <c r="AB150" s="78"/>
      <c r="AC150" s="78"/>
      <c r="AD150" s="78"/>
      <c r="AF150" s="78"/>
      <c r="AG150" s="78"/>
      <c r="AH150" s="78"/>
      <c r="AI150" s="78"/>
      <c r="AJ150" s="78"/>
      <c r="AK150" s="78"/>
      <c r="AL150" s="78"/>
    </row>
    <row r="151" spans="1:38" x14ac:dyDescent="0.35">
      <c r="A151" s="149">
        <v>0.31048611111111113</v>
      </c>
      <c r="B151" s="148">
        <v>37</v>
      </c>
      <c r="C151" s="148">
        <v>633</v>
      </c>
      <c r="D151" s="148">
        <v>15901</v>
      </c>
      <c r="E151" s="148">
        <v>15253</v>
      </c>
      <c r="F151" s="148">
        <v>14473</v>
      </c>
      <c r="G151" s="148">
        <v>2742</v>
      </c>
      <c r="H151" s="148">
        <v>3520</v>
      </c>
      <c r="I151" s="148">
        <v>2754</v>
      </c>
      <c r="K151" s="153"/>
      <c r="L151" s="78"/>
      <c r="M151" s="78"/>
      <c r="N151" s="78"/>
      <c r="O151" s="78"/>
      <c r="P151" s="78"/>
      <c r="Q151" s="78"/>
      <c r="S151" s="78"/>
      <c r="T151" s="78"/>
      <c r="U151" s="78"/>
      <c r="V151" s="78"/>
      <c r="W151" s="78"/>
      <c r="X151" s="78"/>
      <c r="Y151" s="78"/>
      <c r="Z151" s="78"/>
      <c r="AA151" s="78"/>
      <c r="AB151" s="78"/>
      <c r="AC151" s="78"/>
      <c r="AD151" s="78"/>
      <c r="AF151" s="78"/>
      <c r="AG151" s="78"/>
      <c r="AH151" s="78"/>
      <c r="AI151" s="78"/>
      <c r="AJ151" s="78"/>
      <c r="AK151" s="78"/>
      <c r="AL151" s="78"/>
    </row>
    <row r="152" spans="1:38" x14ac:dyDescent="0.35">
      <c r="A152" s="149">
        <v>0.31256944444444446</v>
      </c>
      <c r="B152" s="148">
        <v>37</v>
      </c>
      <c r="C152" s="148">
        <v>877</v>
      </c>
      <c r="D152" s="148">
        <v>16938</v>
      </c>
      <c r="E152" s="148">
        <v>14923</v>
      </c>
      <c r="F152" s="148">
        <v>14858</v>
      </c>
      <c r="G152" s="148">
        <v>2414</v>
      </c>
      <c r="H152" s="148">
        <v>3001</v>
      </c>
      <c r="I152" s="148">
        <v>3144</v>
      </c>
      <c r="K152" s="153"/>
      <c r="L152" s="78"/>
      <c r="M152" s="78"/>
      <c r="N152" s="78"/>
      <c r="O152" s="78"/>
      <c r="P152" s="78"/>
      <c r="Q152" s="78"/>
      <c r="S152" s="78"/>
      <c r="T152" s="78"/>
      <c r="U152" s="78"/>
      <c r="V152" s="78"/>
      <c r="W152" s="78"/>
      <c r="X152" s="78"/>
      <c r="Y152" s="78"/>
      <c r="Z152" s="78"/>
      <c r="AA152" s="78"/>
      <c r="AB152" s="78"/>
      <c r="AC152" s="78"/>
      <c r="AD152" s="78"/>
      <c r="AF152" s="78"/>
      <c r="AG152" s="78"/>
      <c r="AH152" s="78"/>
      <c r="AI152" s="78"/>
      <c r="AJ152" s="78"/>
      <c r="AK152" s="78"/>
      <c r="AL152" s="78"/>
    </row>
    <row r="153" spans="1:38" x14ac:dyDescent="0.35">
      <c r="A153" s="149">
        <v>0.31465277777777778</v>
      </c>
      <c r="B153" s="148">
        <v>37</v>
      </c>
      <c r="C153" s="148">
        <v>493</v>
      </c>
      <c r="D153" s="148">
        <v>16171</v>
      </c>
      <c r="E153" s="148">
        <v>13980</v>
      </c>
      <c r="F153" s="148">
        <v>15871</v>
      </c>
      <c r="G153" s="148">
        <v>2466</v>
      </c>
      <c r="H153" s="148">
        <v>2630</v>
      </c>
      <c r="I153" s="148">
        <v>2853</v>
      </c>
      <c r="K153" s="153"/>
      <c r="L153" s="78"/>
      <c r="M153" s="78"/>
      <c r="N153" s="78"/>
      <c r="O153" s="78"/>
      <c r="P153" s="78"/>
      <c r="Q153" s="78"/>
      <c r="S153" s="78"/>
      <c r="T153" s="78"/>
      <c r="U153" s="78"/>
      <c r="V153" s="78"/>
      <c r="W153" s="78"/>
      <c r="X153" s="78"/>
      <c r="Y153" s="78"/>
      <c r="Z153" s="78"/>
      <c r="AA153" s="78"/>
      <c r="AB153" s="78"/>
      <c r="AC153" s="78"/>
      <c r="AD153" s="78"/>
      <c r="AF153" s="78"/>
      <c r="AG153" s="78"/>
      <c r="AH153" s="78"/>
      <c r="AI153" s="78"/>
      <c r="AJ153" s="78"/>
      <c r="AK153" s="78"/>
      <c r="AL153" s="78"/>
    </row>
    <row r="154" spans="1:38" x14ac:dyDescent="0.35">
      <c r="A154" s="149">
        <v>0.31673611111111111</v>
      </c>
      <c r="B154" s="148">
        <v>37</v>
      </c>
      <c r="C154" s="148">
        <v>690</v>
      </c>
      <c r="D154" s="148">
        <v>16665</v>
      </c>
      <c r="E154" s="148">
        <v>14584</v>
      </c>
      <c r="F154" s="148">
        <v>15242</v>
      </c>
      <c r="G154" s="148">
        <v>2621</v>
      </c>
      <c r="H154" s="148">
        <v>3651</v>
      </c>
      <c r="I154" s="148">
        <v>2625</v>
      </c>
      <c r="K154" s="153"/>
      <c r="L154" s="78"/>
      <c r="M154" s="78"/>
      <c r="N154" s="78"/>
      <c r="O154" s="78"/>
      <c r="P154" s="78"/>
      <c r="Q154" s="78"/>
      <c r="S154" s="78"/>
      <c r="T154" s="78"/>
      <c r="U154" s="78"/>
      <c r="V154" s="78"/>
      <c r="W154" s="78"/>
      <c r="X154" s="78"/>
      <c r="Y154" s="78"/>
      <c r="Z154" s="78"/>
      <c r="AA154" s="78"/>
      <c r="AB154" s="78"/>
      <c r="AC154" s="78"/>
      <c r="AD154" s="78"/>
      <c r="AF154" s="78"/>
      <c r="AG154" s="78"/>
      <c r="AH154" s="78"/>
      <c r="AI154" s="78"/>
      <c r="AJ154" s="78"/>
      <c r="AK154" s="78"/>
      <c r="AL154" s="78"/>
    </row>
    <row r="155" spans="1:38" x14ac:dyDescent="0.35">
      <c r="A155" s="149">
        <v>0.31881944444444443</v>
      </c>
      <c r="B155" s="148">
        <v>37</v>
      </c>
      <c r="C155" s="148">
        <v>675</v>
      </c>
      <c r="D155" s="148">
        <v>16787</v>
      </c>
      <c r="E155" s="148">
        <v>15270</v>
      </c>
      <c r="F155" s="148">
        <v>14759</v>
      </c>
      <c r="G155" s="148">
        <v>2468</v>
      </c>
      <c r="H155" s="148">
        <v>3250</v>
      </c>
      <c r="I155" s="148">
        <v>2678</v>
      </c>
      <c r="K155" s="153"/>
      <c r="L155" s="78"/>
      <c r="M155" s="78"/>
      <c r="N155" s="78"/>
      <c r="O155" s="78"/>
      <c r="P155" s="78"/>
      <c r="Q155" s="78"/>
      <c r="S155" s="78"/>
      <c r="T155" s="78"/>
      <c r="U155" s="78"/>
      <c r="V155" s="78"/>
      <c r="W155" s="78"/>
      <c r="X155" s="78"/>
      <c r="Y155" s="78"/>
      <c r="Z155" s="78"/>
      <c r="AA155" s="78"/>
      <c r="AB155" s="78"/>
      <c r="AC155" s="78"/>
      <c r="AD155" s="78"/>
      <c r="AF155" s="78"/>
      <c r="AG155" s="78"/>
      <c r="AH155" s="78"/>
      <c r="AI155" s="78"/>
      <c r="AJ155" s="78"/>
      <c r="AK155" s="78"/>
      <c r="AL155" s="78"/>
    </row>
    <row r="156" spans="1:38" x14ac:dyDescent="0.35">
      <c r="A156" s="149">
        <v>0.32090277777777776</v>
      </c>
      <c r="B156" s="148">
        <v>37</v>
      </c>
      <c r="C156" s="148">
        <v>711</v>
      </c>
      <c r="D156" s="148">
        <v>17086</v>
      </c>
      <c r="E156" s="148">
        <v>15662</v>
      </c>
      <c r="F156" s="148">
        <v>16388</v>
      </c>
      <c r="G156" s="148">
        <v>2411</v>
      </c>
      <c r="H156" s="148">
        <v>2728</v>
      </c>
      <c r="I156" s="148">
        <v>2993</v>
      </c>
      <c r="K156" s="153"/>
      <c r="L156" s="78"/>
      <c r="M156" s="78"/>
      <c r="N156" s="78"/>
      <c r="O156" s="78"/>
      <c r="P156" s="78"/>
      <c r="Q156" s="78"/>
      <c r="S156" s="78"/>
      <c r="T156" s="78"/>
      <c r="U156" s="78"/>
      <c r="V156" s="78"/>
      <c r="W156" s="78"/>
      <c r="X156" s="78"/>
      <c r="Y156" s="78"/>
      <c r="Z156" s="78"/>
      <c r="AA156" s="78"/>
      <c r="AB156" s="78"/>
      <c r="AC156" s="78"/>
      <c r="AD156" s="78"/>
      <c r="AF156" s="78"/>
      <c r="AG156" s="78"/>
      <c r="AH156" s="78"/>
      <c r="AI156" s="78"/>
      <c r="AJ156" s="78"/>
      <c r="AK156" s="78"/>
      <c r="AL156" s="78"/>
    </row>
    <row r="157" spans="1:38" x14ac:dyDescent="0.35">
      <c r="A157" s="149">
        <v>0.32298611111111114</v>
      </c>
      <c r="B157" s="148">
        <v>37</v>
      </c>
      <c r="C157" s="148">
        <v>631</v>
      </c>
      <c r="D157" s="148">
        <v>16694</v>
      </c>
      <c r="E157" s="148">
        <v>14528</v>
      </c>
      <c r="F157" s="148">
        <v>16182</v>
      </c>
      <c r="G157" s="148">
        <v>2840</v>
      </c>
      <c r="H157" s="148">
        <v>2709</v>
      </c>
      <c r="I157" s="148">
        <v>3025</v>
      </c>
      <c r="K157" s="153"/>
      <c r="L157" s="78"/>
      <c r="M157" s="78"/>
      <c r="N157" s="78"/>
      <c r="O157" s="78"/>
      <c r="P157" s="78"/>
      <c r="Q157" s="78"/>
      <c r="S157" s="78"/>
      <c r="T157" s="78"/>
      <c r="U157" s="78"/>
      <c r="V157" s="78"/>
      <c r="W157" s="78"/>
      <c r="X157" s="78"/>
      <c r="Y157" s="78"/>
      <c r="Z157" s="78"/>
      <c r="AA157" s="78"/>
      <c r="AB157" s="78"/>
      <c r="AC157" s="78"/>
      <c r="AD157" s="78"/>
      <c r="AF157" s="78"/>
      <c r="AG157" s="78"/>
      <c r="AH157" s="78"/>
      <c r="AI157" s="78"/>
      <c r="AJ157" s="78"/>
      <c r="AK157" s="78"/>
      <c r="AL157" s="78"/>
    </row>
    <row r="158" spans="1:38" x14ac:dyDescent="0.35">
      <c r="A158" s="149">
        <v>0.32506944444444447</v>
      </c>
      <c r="B158" s="148">
        <v>37</v>
      </c>
      <c r="C158" s="148">
        <v>640</v>
      </c>
      <c r="D158" s="148">
        <v>16123</v>
      </c>
      <c r="E158" s="148">
        <v>15611</v>
      </c>
      <c r="F158" s="148">
        <v>16399</v>
      </c>
      <c r="G158" s="148">
        <v>2854</v>
      </c>
      <c r="H158" s="148">
        <v>3216</v>
      </c>
      <c r="I158" s="148">
        <v>3143</v>
      </c>
      <c r="K158" s="153"/>
      <c r="L158" s="78"/>
      <c r="M158" s="78"/>
      <c r="N158" s="78"/>
      <c r="O158" s="78"/>
      <c r="P158" s="78"/>
      <c r="Q158" s="78"/>
      <c r="S158" s="78"/>
      <c r="T158" s="78"/>
      <c r="U158" s="78"/>
      <c r="V158" s="78"/>
      <c r="W158" s="78"/>
      <c r="X158" s="78"/>
      <c r="Y158" s="78"/>
      <c r="Z158" s="78"/>
      <c r="AA158" s="78"/>
      <c r="AB158" s="78"/>
      <c r="AC158" s="78"/>
      <c r="AD158" s="78"/>
      <c r="AF158" s="78"/>
      <c r="AG158" s="78"/>
      <c r="AH158" s="78"/>
      <c r="AI158" s="78"/>
      <c r="AJ158" s="78"/>
      <c r="AK158" s="78"/>
      <c r="AL158" s="78"/>
    </row>
    <row r="159" spans="1:38" x14ac:dyDescent="0.35">
      <c r="A159" s="149">
        <v>0.32715277777777779</v>
      </c>
      <c r="B159" s="148">
        <v>37</v>
      </c>
      <c r="C159" s="148">
        <v>811</v>
      </c>
      <c r="D159" s="148">
        <v>16848</v>
      </c>
      <c r="E159" s="148">
        <v>14517</v>
      </c>
      <c r="F159" s="148">
        <v>16522</v>
      </c>
      <c r="G159" s="148">
        <v>2661</v>
      </c>
      <c r="H159" s="148">
        <v>3040</v>
      </c>
      <c r="I159" s="148">
        <v>2793</v>
      </c>
      <c r="K159" s="153"/>
      <c r="L159" s="78"/>
      <c r="M159" s="78"/>
      <c r="N159" s="78"/>
      <c r="O159" s="78"/>
      <c r="P159" s="78"/>
      <c r="Q159" s="78"/>
      <c r="S159" s="78"/>
      <c r="T159" s="78"/>
      <c r="U159" s="78"/>
      <c r="V159" s="78"/>
      <c r="W159" s="78"/>
      <c r="X159" s="78"/>
      <c r="Y159" s="78"/>
      <c r="Z159" s="78"/>
      <c r="AA159" s="78"/>
      <c r="AB159" s="78"/>
      <c r="AC159" s="78"/>
      <c r="AD159" s="78"/>
      <c r="AF159" s="78"/>
      <c r="AG159" s="78"/>
      <c r="AH159" s="78"/>
      <c r="AI159" s="78"/>
      <c r="AJ159" s="78"/>
      <c r="AK159" s="78"/>
      <c r="AL159" s="78"/>
    </row>
    <row r="160" spans="1:38" x14ac:dyDescent="0.35">
      <c r="A160" s="149">
        <v>0.32923611111111112</v>
      </c>
      <c r="B160" s="148">
        <v>37</v>
      </c>
      <c r="C160" s="148">
        <v>699</v>
      </c>
      <c r="D160" s="148">
        <v>16237</v>
      </c>
      <c r="E160" s="148">
        <v>15039</v>
      </c>
      <c r="F160" s="148">
        <v>15096</v>
      </c>
      <c r="G160" s="148">
        <v>2636</v>
      </c>
      <c r="H160" s="148">
        <v>2701</v>
      </c>
      <c r="I160" s="148">
        <v>3164</v>
      </c>
      <c r="K160" s="153"/>
      <c r="L160" s="78"/>
      <c r="M160" s="78"/>
      <c r="N160" s="78"/>
      <c r="O160" s="78"/>
      <c r="P160" s="78"/>
      <c r="Q160" s="78"/>
      <c r="S160" s="78"/>
      <c r="T160" s="78"/>
      <c r="U160" s="78"/>
      <c r="V160" s="78"/>
      <c r="W160" s="78"/>
      <c r="X160" s="78"/>
      <c r="Y160" s="78"/>
      <c r="Z160" s="78"/>
      <c r="AA160" s="78"/>
      <c r="AB160" s="78"/>
      <c r="AC160" s="78"/>
      <c r="AD160" s="78"/>
      <c r="AF160" s="78"/>
      <c r="AG160" s="78"/>
      <c r="AH160" s="78"/>
      <c r="AI160" s="78"/>
      <c r="AJ160" s="78"/>
      <c r="AK160" s="78"/>
      <c r="AL160" s="78"/>
    </row>
    <row r="161" spans="1:38" x14ac:dyDescent="0.35">
      <c r="A161" s="149">
        <v>0.33131944444444444</v>
      </c>
      <c r="B161" s="148">
        <v>37</v>
      </c>
      <c r="C161" s="148">
        <v>726</v>
      </c>
      <c r="D161" s="148">
        <v>16620</v>
      </c>
      <c r="E161" s="148">
        <v>15224</v>
      </c>
      <c r="F161" s="148">
        <v>16111</v>
      </c>
      <c r="G161" s="148">
        <v>2777</v>
      </c>
      <c r="H161" s="148">
        <v>2795</v>
      </c>
      <c r="I161" s="148">
        <v>2708</v>
      </c>
      <c r="K161" s="153"/>
      <c r="L161" s="78"/>
      <c r="M161" s="78"/>
      <c r="N161" s="78"/>
      <c r="O161" s="78"/>
      <c r="P161" s="78"/>
      <c r="Q161" s="78"/>
      <c r="S161" s="78"/>
      <c r="T161" s="78"/>
      <c r="U161" s="78"/>
      <c r="V161" s="78"/>
      <c r="W161" s="78"/>
      <c r="X161" s="78"/>
      <c r="Y161" s="78"/>
      <c r="Z161" s="78"/>
      <c r="AA161" s="78"/>
      <c r="AB161" s="78"/>
      <c r="AC161" s="78"/>
      <c r="AD161" s="78"/>
      <c r="AF161" s="78"/>
      <c r="AG161" s="78"/>
      <c r="AH161" s="78"/>
      <c r="AI161" s="78"/>
      <c r="AJ161" s="78"/>
      <c r="AK161" s="78"/>
      <c r="AL161" s="78"/>
    </row>
    <row r="162" spans="1:38" x14ac:dyDescent="0.35">
      <c r="A162" s="149">
        <v>0.33340277777777777</v>
      </c>
      <c r="B162" s="148">
        <v>37</v>
      </c>
      <c r="C162" s="148">
        <v>979</v>
      </c>
      <c r="D162" s="148">
        <v>16018</v>
      </c>
      <c r="E162" s="148">
        <v>14229</v>
      </c>
      <c r="F162" s="148">
        <v>15349</v>
      </c>
      <c r="G162" s="148">
        <v>2450</v>
      </c>
      <c r="H162" s="148">
        <v>2494</v>
      </c>
      <c r="I162" s="148">
        <v>2953</v>
      </c>
      <c r="K162" s="153"/>
      <c r="L162" s="78"/>
      <c r="M162" s="78"/>
      <c r="N162" s="78"/>
      <c r="O162" s="78"/>
      <c r="P162" s="78"/>
      <c r="Q162" s="78"/>
      <c r="S162" s="78"/>
      <c r="T162" s="78"/>
      <c r="U162" s="78"/>
      <c r="V162" s="78"/>
      <c r="W162" s="78"/>
      <c r="X162" s="78"/>
      <c r="Y162" s="78"/>
      <c r="Z162" s="78"/>
      <c r="AA162" s="78"/>
      <c r="AB162" s="78"/>
      <c r="AC162" s="78"/>
      <c r="AD162" s="78"/>
      <c r="AF162" s="78"/>
      <c r="AG162" s="78"/>
      <c r="AH162" s="78"/>
      <c r="AI162" s="78"/>
      <c r="AJ162" s="78"/>
      <c r="AK162" s="78"/>
      <c r="AL162" s="78"/>
    </row>
    <row r="163" spans="1:38" x14ac:dyDescent="0.35">
      <c r="A163" s="149">
        <v>0.3354861111111111</v>
      </c>
      <c r="B163" s="148">
        <v>37</v>
      </c>
      <c r="C163" s="148">
        <v>760</v>
      </c>
      <c r="D163" s="148">
        <v>16372</v>
      </c>
      <c r="E163" s="148">
        <v>15491</v>
      </c>
      <c r="F163" s="148">
        <v>16270</v>
      </c>
      <c r="G163" s="148">
        <v>2433</v>
      </c>
      <c r="H163" s="148">
        <v>3100</v>
      </c>
      <c r="I163" s="148">
        <v>3240</v>
      </c>
      <c r="K163" s="153"/>
      <c r="L163" s="78"/>
      <c r="M163" s="78"/>
      <c r="N163" s="78"/>
      <c r="O163" s="78"/>
      <c r="P163" s="78"/>
      <c r="Q163" s="78"/>
      <c r="S163" s="78"/>
      <c r="T163" s="78"/>
      <c r="U163" s="78"/>
      <c r="V163" s="78"/>
      <c r="W163" s="78"/>
      <c r="X163" s="78"/>
      <c r="Y163" s="78"/>
      <c r="Z163" s="78"/>
      <c r="AA163" s="78"/>
      <c r="AB163" s="78"/>
      <c r="AC163" s="78"/>
      <c r="AD163" s="78"/>
      <c r="AF163" s="78"/>
      <c r="AG163" s="78"/>
      <c r="AH163" s="78"/>
      <c r="AI163" s="78"/>
      <c r="AJ163" s="78"/>
      <c r="AK163" s="78"/>
      <c r="AL163" s="78"/>
    </row>
    <row r="164" spans="1:38" x14ac:dyDescent="0.35">
      <c r="A164" s="149">
        <v>0.33756944444444442</v>
      </c>
      <c r="B164" s="148">
        <v>37</v>
      </c>
      <c r="C164" s="148">
        <v>914</v>
      </c>
      <c r="D164" s="148">
        <v>16753</v>
      </c>
      <c r="E164" s="148">
        <v>16429</v>
      </c>
      <c r="F164" s="148">
        <v>15979</v>
      </c>
      <c r="G164" s="148">
        <v>2988</v>
      </c>
      <c r="H164" s="148">
        <v>3011</v>
      </c>
      <c r="I164" s="148">
        <v>2827</v>
      </c>
      <c r="K164" s="153"/>
      <c r="L164" s="78"/>
      <c r="M164" s="78"/>
      <c r="N164" s="78"/>
      <c r="O164" s="78"/>
      <c r="P164" s="78"/>
      <c r="Q164" s="78"/>
      <c r="S164" s="78"/>
      <c r="T164" s="78"/>
      <c r="U164" s="78"/>
      <c r="V164" s="78"/>
      <c r="W164" s="78"/>
      <c r="X164" s="78"/>
      <c r="Y164" s="78"/>
      <c r="Z164" s="78"/>
      <c r="AA164" s="78"/>
      <c r="AB164" s="78"/>
      <c r="AC164" s="78"/>
      <c r="AD164" s="78"/>
      <c r="AF164" s="78"/>
      <c r="AG164" s="78"/>
      <c r="AH164" s="78"/>
      <c r="AI164" s="78"/>
      <c r="AJ164" s="78"/>
      <c r="AK164" s="78"/>
      <c r="AL164" s="78"/>
    </row>
    <row r="165" spans="1:38" x14ac:dyDescent="0.35">
      <c r="A165" s="149">
        <v>0.3396527777777778</v>
      </c>
      <c r="B165" s="148">
        <v>37</v>
      </c>
      <c r="C165" s="148">
        <v>767</v>
      </c>
      <c r="D165" s="148">
        <v>17006</v>
      </c>
      <c r="E165" s="148">
        <v>16502</v>
      </c>
      <c r="F165" s="148">
        <v>16378</v>
      </c>
      <c r="G165" s="148">
        <v>2833</v>
      </c>
      <c r="H165" s="148">
        <v>3028</v>
      </c>
      <c r="I165" s="148">
        <v>3225</v>
      </c>
      <c r="K165" s="153"/>
      <c r="L165" s="78"/>
      <c r="M165" s="78"/>
      <c r="N165" s="78"/>
      <c r="O165" s="78"/>
      <c r="P165" s="78"/>
      <c r="Q165" s="78"/>
      <c r="S165" s="78"/>
      <c r="T165" s="78"/>
      <c r="U165" s="78"/>
      <c r="V165" s="78"/>
      <c r="W165" s="78"/>
      <c r="X165" s="78"/>
      <c r="Y165" s="78"/>
      <c r="Z165" s="78"/>
      <c r="AA165" s="78"/>
      <c r="AB165" s="78"/>
      <c r="AC165" s="78"/>
      <c r="AD165" s="78"/>
      <c r="AF165" s="78"/>
      <c r="AG165" s="78"/>
      <c r="AH165" s="78"/>
      <c r="AI165" s="78"/>
      <c r="AJ165" s="78"/>
      <c r="AK165" s="78"/>
      <c r="AL165" s="78"/>
    </row>
    <row r="166" spans="1:38" x14ac:dyDescent="0.35">
      <c r="A166" s="149">
        <v>0.34173611111111107</v>
      </c>
      <c r="B166" s="148">
        <v>37</v>
      </c>
      <c r="C166" s="148">
        <v>960</v>
      </c>
      <c r="D166" s="148">
        <v>17396</v>
      </c>
      <c r="E166" s="148">
        <v>15262</v>
      </c>
      <c r="F166" s="148">
        <v>16137</v>
      </c>
      <c r="G166" s="148">
        <v>2427</v>
      </c>
      <c r="H166" s="148">
        <v>3160</v>
      </c>
      <c r="I166" s="148">
        <v>2960</v>
      </c>
      <c r="K166" s="153"/>
      <c r="L166" s="78"/>
      <c r="M166" s="78"/>
      <c r="N166" s="78"/>
      <c r="O166" s="78"/>
      <c r="P166" s="78"/>
      <c r="Q166" s="78"/>
      <c r="S166" s="78"/>
      <c r="T166" s="78"/>
      <c r="U166" s="78"/>
      <c r="V166" s="78"/>
      <c r="W166" s="78"/>
      <c r="X166" s="78"/>
      <c r="Y166" s="78"/>
      <c r="Z166" s="78"/>
      <c r="AA166" s="78"/>
      <c r="AB166" s="78"/>
      <c r="AC166" s="78"/>
      <c r="AD166" s="78"/>
      <c r="AF166" s="78"/>
      <c r="AG166" s="78"/>
      <c r="AH166" s="78"/>
      <c r="AI166" s="78"/>
      <c r="AJ166" s="78"/>
      <c r="AK166" s="78"/>
      <c r="AL166" s="78"/>
    </row>
    <row r="167" spans="1:38" x14ac:dyDescent="0.35">
      <c r="A167" s="149">
        <v>0.34381944444444446</v>
      </c>
      <c r="B167" s="148">
        <v>37</v>
      </c>
      <c r="C167" s="148">
        <v>578</v>
      </c>
      <c r="D167" s="148">
        <v>17163</v>
      </c>
      <c r="E167" s="148">
        <v>15318</v>
      </c>
      <c r="F167" s="148">
        <v>16964</v>
      </c>
      <c r="G167" s="148">
        <v>2863</v>
      </c>
      <c r="H167" s="148">
        <v>2852</v>
      </c>
      <c r="I167" s="148">
        <v>3777</v>
      </c>
      <c r="K167" s="153"/>
      <c r="L167" s="78"/>
      <c r="M167" s="78"/>
      <c r="N167" s="78"/>
      <c r="O167" s="78"/>
      <c r="P167" s="78"/>
      <c r="Q167" s="78"/>
      <c r="S167" s="78"/>
      <c r="T167" s="78"/>
      <c r="U167" s="78"/>
      <c r="V167" s="78"/>
      <c r="W167" s="78"/>
      <c r="X167" s="78"/>
      <c r="Y167" s="78"/>
      <c r="Z167" s="78"/>
      <c r="AA167" s="78"/>
      <c r="AB167" s="78"/>
      <c r="AC167" s="78"/>
      <c r="AD167" s="78"/>
      <c r="AF167" s="78"/>
      <c r="AG167" s="78"/>
      <c r="AH167" s="78"/>
      <c r="AI167" s="78"/>
      <c r="AJ167" s="78"/>
      <c r="AK167" s="78"/>
      <c r="AL167" s="78"/>
    </row>
    <row r="168" spans="1:38" x14ac:dyDescent="0.35">
      <c r="A168" s="149">
        <v>0.34590277777777773</v>
      </c>
      <c r="B168" s="148">
        <v>37</v>
      </c>
      <c r="C168" s="148">
        <v>727</v>
      </c>
      <c r="D168" s="148">
        <v>17353</v>
      </c>
      <c r="E168" s="148">
        <v>15009</v>
      </c>
      <c r="F168" s="148">
        <v>16385</v>
      </c>
      <c r="G168" s="148">
        <v>2688</v>
      </c>
      <c r="H168" s="148">
        <v>2773</v>
      </c>
      <c r="I168" s="148">
        <v>3115</v>
      </c>
      <c r="K168" s="153"/>
      <c r="L168" s="78"/>
      <c r="M168" s="78"/>
      <c r="N168" s="78"/>
      <c r="O168" s="78"/>
      <c r="P168" s="78"/>
      <c r="Q168" s="78"/>
      <c r="S168" s="78"/>
      <c r="T168" s="78"/>
      <c r="U168" s="78"/>
      <c r="V168" s="78"/>
      <c r="W168" s="78"/>
      <c r="X168" s="78"/>
      <c r="Y168" s="78"/>
      <c r="Z168" s="78"/>
      <c r="AA168" s="78"/>
      <c r="AB168" s="78"/>
      <c r="AC168" s="78"/>
      <c r="AD168" s="78"/>
      <c r="AF168" s="78"/>
      <c r="AG168" s="78"/>
      <c r="AH168" s="78"/>
      <c r="AI168" s="78"/>
      <c r="AJ168" s="78"/>
      <c r="AK168" s="78"/>
      <c r="AL168" s="78"/>
    </row>
    <row r="169" spans="1:38" x14ac:dyDescent="0.35">
      <c r="A169" s="149">
        <v>0.34798611111111111</v>
      </c>
      <c r="B169" s="148">
        <v>37</v>
      </c>
      <c r="C169" s="148">
        <v>872</v>
      </c>
      <c r="D169" s="148">
        <v>16889</v>
      </c>
      <c r="E169" s="148">
        <v>16586</v>
      </c>
      <c r="F169" s="148">
        <v>15295</v>
      </c>
      <c r="G169" s="148">
        <v>2893</v>
      </c>
      <c r="H169" s="148">
        <v>3036</v>
      </c>
      <c r="I169" s="148">
        <v>3524</v>
      </c>
      <c r="K169" s="153"/>
      <c r="L169" s="78"/>
      <c r="M169" s="78"/>
      <c r="N169" s="78"/>
      <c r="O169" s="78"/>
      <c r="P169" s="78"/>
      <c r="Q169" s="78"/>
      <c r="S169" s="78"/>
      <c r="T169" s="78"/>
      <c r="U169" s="78"/>
      <c r="V169" s="78"/>
      <c r="W169" s="78"/>
      <c r="X169" s="78"/>
      <c r="Y169" s="78"/>
      <c r="Z169" s="78"/>
      <c r="AA169" s="78"/>
      <c r="AB169" s="78"/>
      <c r="AC169" s="78"/>
      <c r="AD169" s="78"/>
      <c r="AF169" s="78"/>
      <c r="AG169" s="78"/>
      <c r="AH169" s="78"/>
      <c r="AI169" s="78"/>
      <c r="AJ169" s="78"/>
      <c r="AK169" s="78"/>
      <c r="AL169" s="78"/>
    </row>
    <row r="170" spans="1:38" x14ac:dyDescent="0.35">
      <c r="A170" s="149">
        <v>0.35006944444444449</v>
      </c>
      <c r="B170" s="148">
        <v>37</v>
      </c>
      <c r="C170" s="148">
        <v>843</v>
      </c>
      <c r="D170" s="148">
        <v>17399</v>
      </c>
      <c r="E170" s="148">
        <v>15496</v>
      </c>
      <c r="F170" s="148">
        <v>15943</v>
      </c>
      <c r="G170" s="148">
        <v>2875</v>
      </c>
      <c r="H170" s="148">
        <v>3230</v>
      </c>
      <c r="I170" s="148">
        <v>3024</v>
      </c>
      <c r="K170" s="153"/>
      <c r="L170" s="78"/>
      <c r="M170" s="78"/>
      <c r="N170" s="78"/>
      <c r="O170" s="78"/>
      <c r="P170" s="78"/>
      <c r="Q170" s="78"/>
      <c r="S170" s="78"/>
      <c r="T170" s="78"/>
      <c r="U170" s="78"/>
      <c r="V170" s="78"/>
      <c r="W170" s="78"/>
      <c r="X170" s="78"/>
      <c r="Y170" s="78"/>
      <c r="Z170" s="78"/>
      <c r="AA170" s="78"/>
      <c r="AB170" s="78"/>
      <c r="AC170" s="78"/>
      <c r="AD170" s="78"/>
      <c r="AF170" s="78"/>
      <c r="AG170" s="78"/>
      <c r="AH170" s="78"/>
      <c r="AI170" s="78"/>
      <c r="AJ170" s="78"/>
      <c r="AK170" s="78"/>
      <c r="AL170" s="78"/>
    </row>
    <row r="171" spans="1:38" x14ac:dyDescent="0.35">
      <c r="A171" s="149">
        <v>0.35215277777777776</v>
      </c>
      <c r="B171" s="148">
        <v>37</v>
      </c>
      <c r="C171" s="148">
        <v>848</v>
      </c>
      <c r="D171" s="148">
        <v>16578</v>
      </c>
      <c r="E171" s="148">
        <v>15904</v>
      </c>
      <c r="F171" s="148">
        <v>14446</v>
      </c>
      <c r="G171" s="148">
        <v>2675</v>
      </c>
      <c r="H171" s="148">
        <v>3423</v>
      </c>
      <c r="I171" s="148">
        <v>3280</v>
      </c>
      <c r="K171" s="153"/>
      <c r="L171" s="78"/>
      <c r="M171" s="78"/>
      <c r="N171" s="78"/>
      <c r="O171" s="78"/>
      <c r="P171" s="78"/>
      <c r="Q171" s="78"/>
      <c r="S171" s="78"/>
      <c r="T171" s="78"/>
      <c r="U171" s="78"/>
      <c r="V171" s="78"/>
      <c r="W171" s="78"/>
      <c r="X171" s="78"/>
      <c r="Y171" s="78"/>
      <c r="Z171" s="78"/>
      <c r="AA171" s="78"/>
      <c r="AB171" s="78"/>
      <c r="AC171" s="78"/>
      <c r="AD171" s="78"/>
      <c r="AF171" s="78"/>
      <c r="AG171" s="78"/>
      <c r="AH171" s="78"/>
      <c r="AI171" s="78"/>
      <c r="AJ171" s="78"/>
      <c r="AK171" s="78"/>
      <c r="AL171" s="78"/>
    </row>
    <row r="172" spans="1:38" x14ac:dyDescent="0.35">
      <c r="A172" s="149">
        <v>0.35423611111111114</v>
      </c>
      <c r="B172" s="148">
        <v>37</v>
      </c>
      <c r="C172" s="148">
        <v>825</v>
      </c>
      <c r="D172" s="148">
        <v>15686</v>
      </c>
      <c r="E172" s="148">
        <v>16313</v>
      </c>
      <c r="F172" s="148">
        <v>16667</v>
      </c>
      <c r="G172" s="148">
        <v>2851</v>
      </c>
      <c r="H172" s="148">
        <v>2913</v>
      </c>
      <c r="I172" s="148">
        <v>3446</v>
      </c>
      <c r="K172" s="153"/>
      <c r="L172" s="78"/>
      <c r="M172" s="78"/>
      <c r="N172" s="78"/>
      <c r="O172" s="78"/>
      <c r="P172" s="78"/>
      <c r="Q172" s="78"/>
      <c r="S172" s="78"/>
      <c r="T172" s="78"/>
      <c r="U172" s="78"/>
      <c r="V172" s="78"/>
      <c r="W172" s="78"/>
      <c r="X172" s="78"/>
      <c r="Y172" s="78"/>
      <c r="Z172" s="78"/>
      <c r="AA172" s="78"/>
      <c r="AB172" s="78"/>
      <c r="AC172" s="78"/>
      <c r="AD172" s="78"/>
      <c r="AF172" s="78"/>
      <c r="AG172" s="78"/>
      <c r="AH172" s="78"/>
      <c r="AI172" s="78"/>
      <c r="AJ172" s="78"/>
      <c r="AK172" s="78"/>
      <c r="AL172" s="78"/>
    </row>
    <row r="173" spans="1:38" x14ac:dyDescent="0.35">
      <c r="A173" s="149">
        <v>0.35631944444444441</v>
      </c>
      <c r="B173" s="148">
        <v>37</v>
      </c>
      <c r="C173" s="148">
        <v>692</v>
      </c>
      <c r="D173" s="148">
        <v>16508</v>
      </c>
      <c r="E173" s="148">
        <v>16082</v>
      </c>
      <c r="F173" s="148">
        <v>15763</v>
      </c>
      <c r="G173" s="148">
        <v>2786</v>
      </c>
      <c r="H173" s="148">
        <v>2564</v>
      </c>
      <c r="I173" s="148">
        <v>3526</v>
      </c>
      <c r="K173" s="153"/>
      <c r="L173" s="78"/>
      <c r="M173" s="78"/>
      <c r="N173" s="78"/>
      <c r="O173" s="78"/>
      <c r="P173" s="78"/>
      <c r="Q173" s="78"/>
      <c r="S173" s="78"/>
      <c r="T173" s="78"/>
      <c r="U173" s="78"/>
      <c r="V173" s="78"/>
      <c r="W173" s="78"/>
      <c r="X173" s="78"/>
      <c r="Y173" s="78"/>
      <c r="Z173" s="78"/>
      <c r="AA173" s="78"/>
      <c r="AB173" s="78"/>
      <c r="AC173" s="78"/>
      <c r="AD173" s="78"/>
      <c r="AF173" s="78"/>
      <c r="AG173" s="78"/>
      <c r="AH173" s="78"/>
      <c r="AI173" s="78"/>
      <c r="AJ173" s="78"/>
      <c r="AK173" s="78"/>
      <c r="AL173" s="78"/>
    </row>
    <row r="174" spans="1:38" x14ac:dyDescent="0.35">
      <c r="A174" s="149">
        <v>0.35840277777777779</v>
      </c>
      <c r="B174" s="148">
        <v>37</v>
      </c>
      <c r="C174" s="148">
        <v>917</v>
      </c>
      <c r="D174" s="148">
        <v>16439</v>
      </c>
      <c r="E174" s="148">
        <v>15509</v>
      </c>
      <c r="F174" s="148">
        <v>14775</v>
      </c>
      <c r="G174" s="148">
        <v>2639</v>
      </c>
      <c r="H174" s="148">
        <v>3226</v>
      </c>
      <c r="I174" s="148">
        <v>3088</v>
      </c>
      <c r="K174" s="153"/>
      <c r="L174" s="78"/>
      <c r="M174" s="78"/>
      <c r="N174" s="78"/>
      <c r="O174" s="78"/>
      <c r="P174" s="78"/>
      <c r="Q174" s="78"/>
      <c r="S174" s="78"/>
      <c r="T174" s="78"/>
      <c r="U174" s="78"/>
      <c r="V174" s="78"/>
      <c r="W174" s="78"/>
      <c r="X174" s="78"/>
      <c r="Y174" s="78"/>
      <c r="Z174" s="78"/>
      <c r="AA174" s="78"/>
      <c r="AB174" s="78"/>
      <c r="AC174" s="78"/>
      <c r="AD174" s="78"/>
      <c r="AF174" s="78"/>
      <c r="AG174" s="78"/>
      <c r="AH174" s="78"/>
      <c r="AI174" s="78"/>
      <c r="AJ174" s="78"/>
      <c r="AK174" s="78"/>
      <c r="AL174" s="78"/>
    </row>
    <row r="175" spans="1:38" x14ac:dyDescent="0.35">
      <c r="A175" s="149">
        <v>0.36048611111111112</v>
      </c>
      <c r="B175" s="148">
        <v>37</v>
      </c>
      <c r="C175" s="148">
        <v>953</v>
      </c>
      <c r="D175" s="148">
        <v>16611</v>
      </c>
      <c r="E175" s="148">
        <v>15621</v>
      </c>
      <c r="F175" s="148">
        <v>16480</v>
      </c>
      <c r="G175" s="148">
        <v>3038</v>
      </c>
      <c r="H175" s="148">
        <v>2807</v>
      </c>
      <c r="I175" s="148">
        <v>2984</v>
      </c>
      <c r="K175" s="153"/>
      <c r="L175" s="78"/>
      <c r="M175" s="78"/>
      <c r="N175" s="78"/>
      <c r="O175" s="78"/>
      <c r="P175" s="78"/>
      <c r="Q175" s="78"/>
      <c r="S175" s="78"/>
      <c r="T175" s="78"/>
      <c r="U175" s="78"/>
      <c r="V175" s="78"/>
      <c r="W175" s="78"/>
      <c r="X175" s="78"/>
      <c r="Y175" s="78"/>
      <c r="Z175" s="78"/>
      <c r="AA175" s="78"/>
      <c r="AB175" s="78"/>
      <c r="AC175" s="78"/>
      <c r="AD175" s="78"/>
      <c r="AF175" s="78"/>
      <c r="AG175" s="78"/>
      <c r="AH175" s="78"/>
      <c r="AI175" s="78"/>
      <c r="AJ175" s="78"/>
      <c r="AK175" s="78"/>
      <c r="AL175" s="78"/>
    </row>
    <row r="176" spans="1:38" x14ac:dyDescent="0.35">
      <c r="A176" s="149">
        <v>0.36256944444444444</v>
      </c>
      <c r="B176" s="148">
        <v>37</v>
      </c>
      <c r="C176" s="148">
        <v>872</v>
      </c>
      <c r="D176" s="148">
        <v>17221</v>
      </c>
      <c r="E176" s="148">
        <v>14501</v>
      </c>
      <c r="F176" s="148">
        <v>15921</v>
      </c>
      <c r="G176" s="148">
        <v>2696</v>
      </c>
      <c r="H176" s="148">
        <v>2903</v>
      </c>
      <c r="I176" s="148">
        <v>2609</v>
      </c>
      <c r="K176" s="153"/>
      <c r="L176" s="78"/>
      <c r="M176" s="78"/>
      <c r="N176" s="78"/>
      <c r="O176" s="78"/>
      <c r="P176" s="78"/>
      <c r="Q176" s="78"/>
      <c r="S176" s="78"/>
      <c r="T176" s="78"/>
      <c r="U176" s="78"/>
      <c r="V176" s="78"/>
      <c r="W176" s="78"/>
      <c r="X176" s="78"/>
      <c r="Y176" s="78"/>
      <c r="Z176" s="78"/>
      <c r="AA176" s="78"/>
      <c r="AB176" s="78"/>
      <c r="AC176" s="78"/>
      <c r="AD176" s="78"/>
      <c r="AF176" s="78"/>
      <c r="AG176" s="78"/>
      <c r="AH176" s="78"/>
      <c r="AI176" s="78"/>
      <c r="AJ176" s="78"/>
      <c r="AK176" s="78"/>
      <c r="AL176" s="78"/>
    </row>
    <row r="177" spans="1:38" x14ac:dyDescent="0.35">
      <c r="A177" s="149">
        <v>0.36465277777777777</v>
      </c>
      <c r="B177" s="148">
        <v>37</v>
      </c>
      <c r="C177" s="148">
        <v>943</v>
      </c>
      <c r="D177" s="148">
        <v>18073</v>
      </c>
      <c r="E177" s="148">
        <v>16879</v>
      </c>
      <c r="F177" s="148">
        <v>15797</v>
      </c>
      <c r="G177" s="148">
        <v>2718</v>
      </c>
      <c r="H177" s="148">
        <v>2663</v>
      </c>
      <c r="I177" s="148">
        <v>3641</v>
      </c>
      <c r="K177" s="153"/>
      <c r="L177" s="78"/>
      <c r="M177" s="78"/>
      <c r="N177" s="78"/>
      <c r="O177" s="78"/>
      <c r="P177" s="78"/>
      <c r="Q177" s="78"/>
      <c r="S177" s="78"/>
      <c r="T177" s="78"/>
      <c r="U177" s="78"/>
      <c r="V177" s="78"/>
      <c r="W177" s="78"/>
      <c r="X177" s="78"/>
      <c r="Y177" s="78"/>
      <c r="Z177" s="78"/>
      <c r="AA177" s="78"/>
      <c r="AB177" s="78"/>
      <c r="AC177" s="78"/>
      <c r="AD177" s="78"/>
      <c r="AF177" s="78"/>
      <c r="AG177" s="78"/>
      <c r="AH177" s="78"/>
      <c r="AI177" s="78"/>
      <c r="AJ177" s="78"/>
      <c r="AK177" s="78"/>
      <c r="AL177" s="78"/>
    </row>
    <row r="178" spans="1:38" x14ac:dyDescent="0.35">
      <c r="A178" s="149">
        <v>0.3667361111111111</v>
      </c>
      <c r="B178" s="148">
        <v>37</v>
      </c>
      <c r="C178" s="148">
        <v>892</v>
      </c>
      <c r="D178" s="148">
        <v>17352</v>
      </c>
      <c r="E178" s="148">
        <v>15410</v>
      </c>
      <c r="F178" s="148">
        <v>17022</v>
      </c>
      <c r="G178" s="148">
        <v>2878</v>
      </c>
      <c r="H178" s="148">
        <v>3090</v>
      </c>
      <c r="I178" s="148">
        <v>2985</v>
      </c>
      <c r="K178" s="153"/>
      <c r="L178" s="78"/>
      <c r="M178" s="78"/>
      <c r="N178" s="78"/>
      <c r="O178" s="78"/>
      <c r="P178" s="78"/>
      <c r="Q178" s="78"/>
      <c r="S178" s="78"/>
      <c r="T178" s="78"/>
      <c r="U178" s="78"/>
      <c r="V178" s="78"/>
      <c r="W178" s="78"/>
      <c r="X178" s="78"/>
      <c r="Y178" s="78"/>
      <c r="Z178" s="78"/>
      <c r="AA178" s="78"/>
      <c r="AB178" s="78"/>
      <c r="AC178" s="78"/>
      <c r="AD178" s="78"/>
      <c r="AF178" s="78"/>
      <c r="AG178" s="78"/>
      <c r="AH178" s="78"/>
      <c r="AI178" s="78"/>
      <c r="AJ178" s="78"/>
      <c r="AK178" s="78"/>
      <c r="AL178" s="78"/>
    </row>
    <row r="179" spans="1:38" x14ac:dyDescent="0.35">
      <c r="A179" s="149">
        <v>0.36881944444444442</v>
      </c>
      <c r="B179" s="148">
        <v>37</v>
      </c>
      <c r="C179" s="148">
        <v>918</v>
      </c>
      <c r="D179" s="148">
        <v>18046</v>
      </c>
      <c r="E179" s="148">
        <v>16053</v>
      </c>
      <c r="F179" s="148">
        <v>16072</v>
      </c>
      <c r="G179" s="148">
        <v>2730</v>
      </c>
      <c r="H179" s="148">
        <v>2872</v>
      </c>
      <c r="I179" s="148">
        <v>3177</v>
      </c>
      <c r="K179" s="153"/>
      <c r="L179" s="78"/>
      <c r="M179" s="78"/>
      <c r="N179" s="78"/>
      <c r="O179" s="78"/>
      <c r="P179" s="78"/>
      <c r="Q179" s="78"/>
      <c r="S179" s="78"/>
      <c r="T179" s="78"/>
      <c r="U179" s="78"/>
      <c r="V179" s="78"/>
      <c r="W179" s="78"/>
      <c r="X179" s="78"/>
      <c r="Y179" s="78"/>
      <c r="Z179" s="78"/>
      <c r="AA179" s="78"/>
      <c r="AB179" s="78"/>
      <c r="AC179" s="78"/>
      <c r="AD179" s="78"/>
      <c r="AF179" s="78"/>
      <c r="AG179" s="78"/>
      <c r="AH179" s="78"/>
      <c r="AI179" s="78"/>
      <c r="AJ179" s="78"/>
      <c r="AK179" s="78"/>
      <c r="AL179" s="78"/>
    </row>
    <row r="180" spans="1:38" x14ac:dyDescent="0.35">
      <c r="A180" s="149">
        <v>0.3709027777777778</v>
      </c>
      <c r="B180" s="148">
        <v>37</v>
      </c>
      <c r="C180" s="148">
        <v>836</v>
      </c>
      <c r="D180" s="148">
        <v>16816</v>
      </c>
      <c r="E180" s="148">
        <v>16745</v>
      </c>
      <c r="F180" s="148">
        <v>15874</v>
      </c>
      <c r="G180" s="148">
        <v>2969</v>
      </c>
      <c r="H180" s="148">
        <v>3028</v>
      </c>
      <c r="I180" s="148">
        <v>3098</v>
      </c>
      <c r="K180" s="153"/>
      <c r="L180" s="78"/>
      <c r="M180" s="78"/>
      <c r="N180" s="78"/>
      <c r="O180" s="78"/>
      <c r="P180" s="78"/>
      <c r="Q180" s="78"/>
      <c r="S180" s="78"/>
      <c r="T180" s="78"/>
      <c r="U180" s="78"/>
      <c r="V180" s="78"/>
      <c r="W180" s="78"/>
      <c r="X180" s="78"/>
      <c r="Y180" s="78"/>
      <c r="Z180" s="78"/>
      <c r="AA180" s="78"/>
      <c r="AB180" s="78"/>
      <c r="AC180" s="78"/>
      <c r="AD180" s="78"/>
      <c r="AF180" s="78"/>
      <c r="AG180" s="78"/>
      <c r="AH180" s="78"/>
      <c r="AI180" s="78"/>
      <c r="AJ180" s="78"/>
      <c r="AK180" s="78"/>
      <c r="AL180" s="78"/>
    </row>
    <row r="181" spans="1:38" x14ac:dyDescent="0.35">
      <c r="A181" s="149">
        <v>0.37298611111111107</v>
      </c>
      <c r="B181" s="148">
        <v>37</v>
      </c>
      <c r="C181" s="148">
        <v>845</v>
      </c>
      <c r="D181" s="148">
        <v>16958</v>
      </c>
      <c r="E181" s="148">
        <v>15727</v>
      </c>
      <c r="F181" s="148">
        <v>16345</v>
      </c>
      <c r="G181" s="148">
        <v>3007</v>
      </c>
      <c r="H181" s="148">
        <v>3355</v>
      </c>
      <c r="I181" s="148">
        <v>3118</v>
      </c>
      <c r="K181" s="153"/>
      <c r="L181" s="78"/>
      <c r="M181" s="78"/>
      <c r="N181" s="78"/>
      <c r="O181" s="78"/>
      <c r="P181" s="78"/>
      <c r="Q181" s="78"/>
      <c r="S181" s="78"/>
      <c r="T181" s="78"/>
      <c r="U181" s="78"/>
      <c r="V181" s="78"/>
      <c r="W181" s="78"/>
      <c r="X181" s="78"/>
      <c r="Y181" s="78"/>
      <c r="Z181" s="78"/>
      <c r="AA181" s="78"/>
      <c r="AB181" s="78"/>
      <c r="AC181" s="78"/>
      <c r="AD181" s="78"/>
      <c r="AF181" s="78"/>
      <c r="AG181" s="78"/>
      <c r="AH181" s="78"/>
      <c r="AI181" s="78"/>
      <c r="AJ181" s="78"/>
      <c r="AK181" s="78"/>
      <c r="AL181" s="78"/>
    </row>
    <row r="182" spans="1:38" x14ac:dyDescent="0.35">
      <c r="A182" s="149">
        <v>0.37506944444444446</v>
      </c>
      <c r="B182" s="148">
        <v>37</v>
      </c>
      <c r="C182" s="148">
        <v>854</v>
      </c>
      <c r="D182" s="148">
        <v>17096</v>
      </c>
      <c r="E182" s="148">
        <v>15532</v>
      </c>
      <c r="F182" s="148">
        <v>16095</v>
      </c>
      <c r="G182" s="148">
        <v>2635</v>
      </c>
      <c r="H182" s="148">
        <v>3451</v>
      </c>
      <c r="I182" s="148">
        <v>3132</v>
      </c>
      <c r="K182" s="153"/>
      <c r="L182" s="78"/>
      <c r="M182" s="78"/>
      <c r="N182" s="78"/>
      <c r="O182" s="78"/>
      <c r="P182" s="78"/>
      <c r="Q182" s="78"/>
      <c r="S182" s="78"/>
      <c r="T182" s="78"/>
      <c r="U182" s="78"/>
      <c r="V182" s="78"/>
      <c r="W182" s="78"/>
      <c r="X182" s="78"/>
      <c r="Y182" s="78"/>
      <c r="Z182" s="78"/>
      <c r="AA182" s="78"/>
      <c r="AB182" s="78"/>
      <c r="AC182" s="78"/>
      <c r="AD182" s="78"/>
      <c r="AF182" s="78"/>
      <c r="AG182" s="78"/>
      <c r="AH182" s="78"/>
      <c r="AI182" s="78"/>
      <c r="AJ182" s="78"/>
      <c r="AK182" s="78"/>
      <c r="AL182" s="78"/>
    </row>
    <row r="183" spans="1:38" x14ac:dyDescent="0.35">
      <c r="A183" s="149">
        <v>0.37715277777777773</v>
      </c>
      <c r="B183" s="148">
        <v>37</v>
      </c>
      <c r="C183" s="148">
        <v>1087</v>
      </c>
      <c r="D183" s="148">
        <v>16956</v>
      </c>
      <c r="E183" s="148">
        <v>16085</v>
      </c>
      <c r="F183" s="148">
        <v>16643</v>
      </c>
      <c r="G183" s="148">
        <v>2698</v>
      </c>
      <c r="H183" s="148">
        <v>3176</v>
      </c>
      <c r="I183" s="148">
        <v>3337</v>
      </c>
      <c r="K183" s="153"/>
      <c r="L183" s="78"/>
      <c r="M183" s="78"/>
      <c r="N183" s="78"/>
      <c r="O183" s="78"/>
      <c r="P183" s="78"/>
      <c r="Q183" s="78"/>
      <c r="S183" s="78"/>
      <c r="T183" s="78"/>
      <c r="U183" s="78"/>
      <c r="V183" s="78"/>
      <c r="W183" s="78"/>
      <c r="X183" s="78"/>
      <c r="Y183" s="78"/>
      <c r="Z183" s="78"/>
      <c r="AA183" s="78"/>
      <c r="AB183" s="78"/>
      <c r="AC183" s="78"/>
      <c r="AD183" s="78"/>
      <c r="AF183" s="78"/>
      <c r="AG183" s="78"/>
      <c r="AH183" s="78"/>
      <c r="AI183" s="78"/>
      <c r="AJ183" s="78"/>
      <c r="AK183" s="78"/>
      <c r="AL183" s="78"/>
    </row>
    <row r="184" spans="1:38" x14ac:dyDescent="0.35">
      <c r="A184" s="149">
        <v>0.37923611111111111</v>
      </c>
      <c r="B184" s="148">
        <v>37</v>
      </c>
      <c r="C184" s="148">
        <v>945</v>
      </c>
      <c r="D184" s="148">
        <v>17404</v>
      </c>
      <c r="E184" s="148">
        <v>15531</v>
      </c>
      <c r="F184" s="148">
        <v>15970</v>
      </c>
      <c r="G184" s="148">
        <v>2900</v>
      </c>
      <c r="H184" s="148">
        <v>3555</v>
      </c>
      <c r="I184" s="148">
        <v>3563</v>
      </c>
      <c r="K184" s="153"/>
      <c r="L184" s="78"/>
      <c r="M184" s="78"/>
      <c r="N184" s="78"/>
      <c r="O184" s="78"/>
      <c r="P184" s="78"/>
      <c r="Q184" s="78"/>
      <c r="S184" s="78"/>
      <c r="T184" s="78"/>
      <c r="U184" s="78"/>
      <c r="V184" s="78"/>
      <c r="W184" s="78"/>
      <c r="X184" s="78"/>
      <c r="Y184" s="78"/>
      <c r="Z184" s="78"/>
      <c r="AA184" s="78"/>
      <c r="AB184" s="78"/>
      <c r="AC184" s="78"/>
      <c r="AD184" s="78"/>
      <c r="AF184" s="78"/>
      <c r="AG184" s="78"/>
      <c r="AH184" s="78"/>
      <c r="AI184" s="78"/>
      <c r="AJ184" s="78"/>
      <c r="AK184" s="78"/>
      <c r="AL184" s="78"/>
    </row>
    <row r="185" spans="1:38" x14ac:dyDescent="0.35">
      <c r="A185" s="149">
        <v>0.38131944444444449</v>
      </c>
      <c r="B185" s="148">
        <v>37</v>
      </c>
      <c r="C185" s="148">
        <v>734</v>
      </c>
      <c r="D185" s="148">
        <v>17690</v>
      </c>
      <c r="E185" s="148">
        <v>15591</v>
      </c>
      <c r="F185" s="148">
        <v>16502</v>
      </c>
      <c r="G185" s="148">
        <v>2843</v>
      </c>
      <c r="H185" s="148">
        <v>3070</v>
      </c>
      <c r="I185" s="148">
        <v>3329</v>
      </c>
      <c r="K185" s="153"/>
      <c r="L185" s="78"/>
      <c r="M185" s="78"/>
      <c r="N185" s="78"/>
      <c r="O185" s="78"/>
      <c r="P185" s="78"/>
      <c r="Q185" s="78"/>
      <c r="S185" s="78"/>
      <c r="T185" s="78"/>
      <c r="U185" s="78"/>
      <c r="V185" s="78"/>
      <c r="W185" s="78"/>
      <c r="X185" s="78"/>
      <c r="Y185" s="78"/>
      <c r="Z185" s="78"/>
      <c r="AA185" s="78"/>
      <c r="AB185" s="78"/>
      <c r="AC185" s="78"/>
      <c r="AD185" s="78"/>
      <c r="AF185" s="78"/>
      <c r="AG185" s="78"/>
      <c r="AH185" s="78"/>
      <c r="AI185" s="78"/>
      <c r="AJ185" s="78"/>
      <c r="AK185" s="78"/>
      <c r="AL185" s="78"/>
    </row>
    <row r="186" spans="1:38" x14ac:dyDescent="0.35">
      <c r="A186" s="149">
        <v>0.38340277777777776</v>
      </c>
      <c r="B186" s="148">
        <v>37</v>
      </c>
      <c r="C186" s="148">
        <v>879</v>
      </c>
      <c r="D186" s="148">
        <v>17449</v>
      </c>
      <c r="E186" s="148">
        <v>15294</v>
      </c>
      <c r="F186" s="148">
        <v>16175</v>
      </c>
      <c r="G186" s="148">
        <v>2991</v>
      </c>
      <c r="H186" s="148">
        <v>2541</v>
      </c>
      <c r="I186" s="148">
        <v>3342</v>
      </c>
      <c r="K186" s="153"/>
      <c r="L186" s="78"/>
      <c r="M186" s="78"/>
      <c r="N186" s="78"/>
      <c r="O186" s="78"/>
      <c r="P186" s="78"/>
      <c r="Q186" s="78"/>
      <c r="S186" s="78"/>
      <c r="T186" s="78"/>
      <c r="U186" s="78"/>
      <c r="V186" s="78"/>
      <c r="W186" s="78"/>
      <c r="X186" s="78"/>
      <c r="Y186" s="78"/>
      <c r="Z186" s="78"/>
      <c r="AA186" s="78"/>
      <c r="AB186" s="78"/>
      <c r="AC186" s="78"/>
      <c r="AD186" s="78"/>
      <c r="AF186" s="78"/>
      <c r="AG186" s="78"/>
      <c r="AH186" s="78"/>
      <c r="AI186" s="78"/>
      <c r="AJ186" s="78"/>
      <c r="AK186" s="78"/>
      <c r="AL186" s="78"/>
    </row>
    <row r="187" spans="1:38" x14ac:dyDescent="0.35">
      <c r="A187" s="149">
        <v>0.38548611111111114</v>
      </c>
      <c r="B187" s="148">
        <v>37</v>
      </c>
      <c r="C187" s="148">
        <v>675</v>
      </c>
      <c r="D187" s="148">
        <v>17253</v>
      </c>
      <c r="E187" s="148">
        <v>16274</v>
      </c>
      <c r="F187" s="148">
        <v>15549</v>
      </c>
      <c r="G187" s="148">
        <v>2933</v>
      </c>
      <c r="H187" s="148">
        <v>3330</v>
      </c>
      <c r="I187" s="148">
        <v>3159</v>
      </c>
      <c r="K187" s="153"/>
      <c r="L187" s="78"/>
      <c r="M187" s="78"/>
      <c r="N187" s="78"/>
      <c r="O187" s="78"/>
      <c r="P187" s="78"/>
      <c r="Q187" s="78"/>
      <c r="S187" s="78"/>
      <c r="T187" s="78"/>
      <c r="U187" s="78"/>
      <c r="V187" s="78"/>
      <c r="W187" s="78"/>
      <c r="X187" s="78"/>
      <c r="Y187" s="78"/>
      <c r="Z187" s="78"/>
      <c r="AA187" s="78"/>
      <c r="AB187" s="78"/>
      <c r="AC187" s="78"/>
      <c r="AD187" s="78"/>
      <c r="AF187" s="78"/>
      <c r="AG187" s="78"/>
      <c r="AH187" s="78"/>
      <c r="AI187" s="78"/>
      <c r="AJ187" s="78"/>
      <c r="AK187" s="78"/>
      <c r="AL187" s="78"/>
    </row>
    <row r="188" spans="1:38" x14ac:dyDescent="0.35">
      <c r="A188" s="149">
        <v>0.38756944444444441</v>
      </c>
      <c r="B188" s="148">
        <v>37</v>
      </c>
      <c r="C188" s="148">
        <v>1110</v>
      </c>
      <c r="D188" s="148">
        <v>17648</v>
      </c>
      <c r="E188" s="148">
        <v>15942</v>
      </c>
      <c r="F188" s="148">
        <v>16601</v>
      </c>
      <c r="G188" s="148">
        <v>3072</v>
      </c>
      <c r="H188" s="148">
        <v>3387</v>
      </c>
      <c r="I188" s="148">
        <v>3328</v>
      </c>
      <c r="K188" s="153"/>
      <c r="L188" s="78"/>
      <c r="M188" s="78"/>
      <c r="N188" s="78"/>
      <c r="O188" s="78"/>
      <c r="P188" s="78"/>
      <c r="Q188" s="78"/>
      <c r="S188" s="78"/>
      <c r="T188" s="78"/>
      <c r="U188" s="78"/>
      <c r="V188" s="78"/>
      <c r="W188" s="78"/>
      <c r="X188" s="78"/>
      <c r="Y188" s="78"/>
      <c r="Z188" s="78"/>
      <c r="AA188" s="78"/>
      <c r="AB188" s="78"/>
      <c r="AC188" s="78"/>
      <c r="AD188" s="78"/>
      <c r="AF188" s="78"/>
      <c r="AG188" s="78"/>
      <c r="AH188" s="78"/>
      <c r="AI188" s="78"/>
      <c r="AJ188" s="78"/>
      <c r="AK188" s="78"/>
      <c r="AL188" s="78"/>
    </row>
    <row r="189" spans="1:38" x14ac:dyDescent="0.35">
      <c r="A189" s="149">
        <v>0.38965277777777779</v>
      </c>
      <c r="B189" s="148">
        <v>37.1</v>
      </c>
      <c r="C189" s="148">
        <v>938</v>
      </c>
      <c r="D189" s="148">
        <v>18116</v>
      </c>
      <c r="E189" s="148">
        <v>16043</v>
      </c>
      <c r="F189" s="148">
        <v>16307</v>
      </c>
      <c r="G189" s="148">
        <v>3036</v>
      </c>
      <c r="H189" s="148">
        <v>3592</v>
      </c>
      <c r="I189" s="148">
        <v>2986</v>
      </c>
      <c r="K189" s="153"/>
      <c r="L189" s="78"/>
      <c r="M189" s="78"/>
      <c r="N189" s="78"/>
      <c r="O189" s="78"/>
      <c r="P189" s="78"/>
      <c r="Q189" s="78"/>
      <c r="S189" s="78"/>
      <c r="T189" s="78"/>
      <c r="U189" s="78"/>
      <c r="V189" s="78"/>
      <c r="W189" s="78"/>
      <c r="X189" s="78"/>
      <c r="Y189" s="78"/>
      <c r="Z189" s="78"/>
      <c r="AA189" s="78"/>
      <c r="AB189" s="78"/>
      <c r="AC189" s="78"/>
      <c r="AD189" s="78"/>
      <c r="AF189" s="78"/>
      <c r="AG189" s="78"/>
      <c r="AH189" s="78"/>
      <c r="AI189" s="78"/>
      <c r="AJ189" s="78"/>
      <c r="AK189" s="78"/>
      <c r="AL189" s="78"/>
    </row>
    <row r="190" spans="1:38" x14ac:dyDescent="0.35">
      <c r="A190" s="149">
        <v>0.39173611111111112</v>
      </c>
      <c r="B190" s="148">
        <v>37</v>
      </c>
      <c r="C190" s="148">
        <v>930</v>
      </c>
      <c r="D190" s="148">
        <v>17193</v>
      </c>
      <c r="E190" s="148">
        <v>15457</v>
      </c>
      <c r="F190" s="148">
        <v>16591</v>
      </c>
      <c r="G190" s="148">
        <v>2975</v>
      </c>
      <c r="H190" s="148">
        <v>3242</v>
      </c>
      <c r="I190" s="148">
        <v>3101</v>
      </c>
      <c r="K190" s="153"/>
      <c r="L190" s="78"/>
      <c r="M190" s="78"/>
      <c r="N190" s="78"/>
      <c r="O190" s="78"/>
      <c r="P190" s="78"/>
      <c r="Q190" s="78"/>
      <c r="S190" s="78"/>
      <c r="T190" s="78"/>
      <c r="U190" s="78"/>
      <c r="V190" s="78"/>
      <c r="W190" s="78"/>
      <c r="X190" s="78"/>
      <c r="Y190" s="78"/>
      <c r="Z190" s="78"/>
      <c r="AA190" s="78"/>
      <c r="AB190" s="78"/>
      <c r="AC190" s="78"/>
      <c r="AD190" s="78"/>
      <c r="AF190" s="78"/>
      <c r="AG190" s="78"/>
      <c r="AH190" s="78"/>
      <c r="AI190" s="78"/>
      <c r="AJ190" s="78"/>
      <c r="AK190" s="78"/>
      <c r="AL190" s="78"/>
    </row>
    <row r="191" spans="1:38" x14ac:dyDescent="0.35">
      <c r="A191" s="149">
        <v>0.39381944444444444</v>
      </c>
      <c r="B191" s="148">
        <v>37</v>
      </c>
      <c r="C191" s="148">
        <v>805</v>
      </c>
      <c r="D191" s="148">
        <v>17233</v>
      </c>
      <c r="E191" s="148">
        <v>15851</v>
      </c>
      <c r="F191" s="148">
        <v>16823</v>
      </c>
      <c r="G191" s="148">
        <v>2683</v>
      </c>
      <c r="H191" s="148">
        <v>2910</v>
      </c>
      <c r="I191" s="148">
        <v>3236</v>
      </c>
      <c r="K191" s="153"/>
      <c r="L191" s="78"/>
      <c r="M191" s="78"/>
      <c r="N191" s="78"/>
      <c r="O191" s="78"/>
      <c r="P191" s="78"/>
      <c r="Q191" s="78"/>
      <c r="S191" s="78"/>
      <c r="T191" s="78"/>
      <c r="U191" s="78"/>
      <c r="V191" s="78"/>
      <c r="W191" s="78"/>
      <c r="X191" s="78"/>
      <c r="Y191" s="78"/>
      <c r="Z191" s="78"/>
      <c r="AA191" s="78"/>
      <c r="AB191" s="78"/>
      <c r="AC191" s="78"/>
      <c r="AD191" s="78"/>
      <c r="AF191" s="78"/>
      <c r="AG191" s="78"/>
      <c r="AH191" s="78"/>
      <c r="AI191" s="78"/>
      <c r="AJ191" s="78"/>
      <c r="AK191" s="78"/>
      <c r="AL191" s="78"/>
    </row>
    <row r="192" spans="1:38" x14ac:dyDescent="0.35">
      <c r="A192" s="149">
        <v>0.39590277777777777</v>
      </c>
      <c r="B192" s="148">
        <v>37</v>
      </c>
      <c r="C192" s="148">
        <v>1069</v>
      </c>
      <c r="D192" s="148">
        <v>18174</v>
      </c>
      <c r="E192" s="148">
        <v>16183</v>
      </c>
      <c r="F192" s="148">
        <v>16290</v>
      </c>
      <c r="G192" s="148">
        <v>2526</v>
      </c>
      <c r="H192" s="148">
        <v>3371</v>
      </c>
      <c r="I192" s="148">
        <v>3111</v>
      </c>
      <c r="K192" s="153"/>
      <c r="L192" s="78"/>
      <c r="M192" s="78"/>
      <c r="N192" s="78"/>
      <c r="O192" s="78"/>
      <c r="P192" s="78"/>
      <c r="Q192" s="78"/>
      <c r="S192" s="78"/>
      <c r="T192" s="78"/>
      <c r="U192" s="78"/>
      <c r="V192" s="78"/>
      <c r="W192" s="78"/>
      <c r="X192" s="78"/>
      <c r="Y192" s="78"/>
      <c r="Z192" s="78"/>
      <c r="AA192" s="78"/>
      <c r="AB192" s="78"/>
      <c r="AC192" s="78"/>
      <c r="AD192" s="78"/>
      <c r="AF192" s="78"/>
      <c r="AG192" s="78"/>
      <c r="AH192" s="78"/>
      <c r="AI192" s="78"/>
      <c r="AJ192" s="78"/>
      <c r="AK192" s="78"/>
      <c r="AL192" s="78"/>
    </row>
    <row r="193" spans="1:38" x14ac:dyDescent="0.35">
      <c r="A193" s="149">
        <v>0.3979861111111111</v>
      </c>
      <c r="B193" s="148">
        <v>37</v>
      </c>
      <c r="C193" s="148">
        <v>965</v>
      </c>
      <c r="D193" s="148">
        <v>16820</v>
      </c>
      <c r="E193" s="148">
        <v>17399</v>
      </c>
      <c r="F193" s="148">
        <v>16193</v>
      </c>
      <c r="G193" s="148">
        <v>2900</v>
      </c>
      <c r="H193" s="148">
        <v>3246</v>
      </c>
      <c r="I193" s="148">
        <v>3438</v>
      </c>
      <c r="K193" s="153"/>
      <c r="L193" s="78"/>
      <c r="M193" s="78"/>
      <c r="N193" s="78"/>
      <c r="O193" s="78"/>
      <c r="P193" s="78"/>
      <c r="Q193" s="78"/>
      <c r="S193" s="78"/>
      <c r="T193" s="78"/>
      <c r="U193" s="78"/>
      <c r="V193" s="78"/>
      <c r="W193" s="78"/>
      <c r="X193" s="78"/>
      <c r="Y193" s="78"/>
      <c r="Z193" s="78"/>
      <c r="AA193" s="78"/>
      <c r="AB193" s="78"/>
      <c r="AC193" s="78"/>
      <c r="AD193" s="78"/>
      <c r="AF193" s="78"/>
      <c r="AG193" s="78"/>
      <c r="AH193" s="78"/>
      <c r="AI193" s="78"/>
      <c r="AJ193" s="78"/>
      <c r="AK193" s="78"/>
      <c r="AL193" s="78"/>
    </row>
    <row r="194" spans="1:38" x14ac:dyDescent="0.35">
      <c r="A194" s="149">
        <v>0.40006944444444442</v>
      </c>
      <c r="B194" s="148">
        <v>37</v>
      </c>
      <c r="C194" s="148">
        <v>921</v>
      </c>
      <c r="D194" s="148">
        <v>16825</v>
      </c>
      <c r="E194" s="148">
        <v>15355</v>
      </c>
      <c r="F194" s="148">
        <v>16171</v>
      </c>
      <c r="G194" s="148">
        <v>2784</v>
      </c>
      <c r="H194" s="148">
        <v>3220</v>
      </c>
      <c r="I194" s="148">
        <v>3326</v>
      </c>
      <c r="K194" s="153"/>
      <c r="L194" s="78"/>
      <c r="M194" s="78"/>
      <c r="N194" s="78"/>
      <c r="O194" s="78"/>
      <c r="P194" s="78"/>
      <c r="Q194" s="78"/>
      <c r="S194" s="78"/>
      <c r="T194" s="78"/>
      <c r="U194" s="78"/>
      <c r="V194" s="78"/>
      <c r="W194" s="78"/>
      <c r="X194" s="78"/>
      <c r="Y194" s="78"/>
      <c r="Z194" s="78"/>
      <c r="AA194" s="78"/>
      <c r="AB194" s="78"/>
      <c r="AC194" s="78"/>
      <c r="AD194" s="78"/>
      <c r="AF194" s="78"/>
      <c r="AG194" s="78"/>
      <c r="AH194" s="78"/>
      <c r="AI194" s="78"/>
      <c r="AJ194" s="78"/>
      <c r="AK194" s="78"/>
      <c r="AL194" s="78"/>
    </row>
    <row r="195" spans="1:38" x14ac:dyDescent="0.35">
      <c r="A195" s="149">
        <v>0.4021527777777778</v>
      </c>
      <c r="B195" s="148">
        <v>37</v>
      </c>
      <c r="C195" s="148">
        <v>1152</v>
      </c>
      <c r="D195" s="148">
        <v>16709</v>
      </c>
      <c r="E195" s="148">
        <v>15701</v>
      </c>
      <c r="F195" s="148">
        <v>17471</v>
      </c>
      <c r="G195" s="148">
        <v>3001</v>
      </c>
      <c r="H195" s="148">
        <v>3271</v>
      </c>
      <c r="I195" s="148">
        <v>3251</v>
      </c>
      <c r="K195" s="153"/>
      <c r="L195" s="78"/>
      <c r="M195" s="78"/>
      <c r="N195" s="78"/>
      <c r="O195" s="78"/>
      <c r="P195" s="78"/>
      <c r="Q195" s="78"/>
      <c r="S195" s="78"/>
      <c r="T195" s="78"/>
      <c r="U195" s="78"/>
      <c r="V195" s="78"/>
      <c r="W195" s="78"/>
      <c r="X195" s="78"/>
      <c r="Y195" s="78"/>
      <c r="Z195" s="78"/>
      <c r="AA195" s="78"/>
      <c r="AB195" s="78"/>
      <c r="AC195" s="78"/>
      <c r="AD195" s="78"/>
      <c r="AF195" s="78"/>
      <c r="AG195" s="78"/>
      <c r="AH195" s="78"/>
      <c r="AI195" s="78"/>
      <c r="AJ195" s="78"/>
      <c r="AK195" s="78"/>
      <c r="AL195" s="78"/>
    </row>
    <row r="196" spans="1:38" x14ac:dyDescent="0.35">
      <c r="A196" s="149">
        <v>0.40423611111111107</v>
      </c>
      <c r="B196" s="148">
        <v>37</v>
      </c>
      <c r="C196" s="148">
        <v>995</v>
      </c>
      <c r="D196" s="148">
        <v>17903</v>
      </c>
      <c r="E196" s="148">
        <v>15975</v>
      </c>
      <c r="F196" s="148">
        <v>17704</v>
      </c>
      <c r="G196" s="148">
        <v>2985</v>
      </c>
      <c r="H196" s="148">
        <v>3356</v>
      </c>
      <c r="I196" s="148">
        <v>4329</v>
      </c>
      <c r="K196" s="153"/>
      <c r="L196" s="78"/>
      <c r="M196" s="78"/>
      <c r="N196" s="78"/>
      <c r="O196" s="78"/>
      <c r="P196" s="78"/>
      <c r="Q196" s="78"/>
      <c r="S196" s="78"/>
      <c r="T196" s="78"/>
      <c r="U196" s="78"/>
      <c r="V196" s="78"/>
      <c r="W196" s="78"/>
      <c r="X196" s="78"/>
      <c r="Y196" s="78"/>
      <c r="Z196" s="78"/>
      <c r="AA196" s="78"/>
      <c r="AB196" s="78"/>
      <c r="AC196" s="78"/>
      <c r="AD196" s="78"/>
      <c r="AF196" s="78"/>
      <c r="AG196" s="78"/>
      <c r="AH196" s="78"/>
      <c r="AI196" s="78"/>
      <c r="AJ196" s="78"/>
      <c r="AK196" s="78"/>
      <c r="AL196" s="78"/>
    </row>
    <row r="197" spans="1:38" x14ac:dyDescent="0.35">
      <c r="A197" s="149">
        <v>0.40631944444444446</v>
      </c>
      <c r="B197" s="148">
        <v>37</v>
      </c>
      <c r="C197" s="148">
        <v>1059</v>
      </c>
      <c r="D197" s="148">
        <v>18134</v>
      </c>
      <c r="E197" s="148">
        <v>15923</v>
      </c>
      <c r="F197" s="148">
        <v>17043</v>
      </c>
      <c r="G197" s="148">
        <v>3133</v>
      </c>
      <c r="H197" s="148">
        <v>3677</v>
      </c>
      <c r="I197" s="148">
        <v>3103</v>
      </c>
      <c r="K197" s="153"/>
      <c r="L197" s="78"/>
      <c r="M197" s="78"/>
      <c r="N197" s="78"/>
      <c r="O197" s="78"/>
      <c r="P197" s="78"/>
      <c r="Q197" s="78"/>
      <c r="S197" s="78"/>
      <c r="T197" s="78"/>
      <c r="U197" s="78"/>
      <c r="V197" s="78"/>
      <c r="W197" s="78"/>
      <c r="X197" s="78"/>
      <c r="Y197" s="78"/>
      <c r="Z197" s="78"/>
      <c r="AA197" s="78"/>
      <c r="AB197" s="78"/>
      <c r="AC197" s="78"/>
      <c r="AD197" s="78"/>
      <c r="AF197" s="78"/>
      <c r="AG197" s="78"/>
      <c r="AH197" s="78"/>
      <c r="AI197" s="78"/>
      <c r="AJ197" s="78"/>
      <c r="AK197" s="78"/>
      <c r="AL197" s="78"/>
    </row>
    <row r="198" spans="1:38" x14ac:dyDescent="0.35">
      <c r="A198" s="149">
        <v>0.40840277777777773</v>
      </c>
      <c r="B198" s="148">
        <v>37</v>
      </c>
      <c r="C198" s="148">
        <v>869</v>
      </c>
      <c r="D198" s="148">
        <v>18568</v>
      </c>
      <c r="E198" s="148">
        <v>16444</v>
      </c>
      <c r="F198" s="148">
        <v>17089</v>
      </c>
      <c r="G198" s="148">
        <v>3197</v>
      </c>
      <c r="H198" s="148">
        <v>3284</v>
      </c>
      <c r="I198" s="148">
        <v>3003</v>
      </c>
      <c r="K198" s="153"/>
      <c r="L198" s="78"/>
      <c r="M198" s="78"/>
      <c r="N198" s="78"/>
      <c r="O198" s="78"/>
      <c r="P198" s="78"/>
      <c r="Q198" s="78"/>
      <c r="S198" s="78"/>
      <c r="T198" s="78"/>
      <c r="U198" s="78"/>
      <c r="V198" s="78"/>
      <c r="W198" s="78"/>
      <c r="X198" s="78"/>
      <c r="Y198" s="78"/>
      <c r="Z198" s="78"/>
      <c r="AA198" s="78"/>
      <c r="AB198" s="78"/>
      <c r="AC198" s="78"/>
      <c r="AD198" s="78"/>
      <c r="AF198" s="78"/>
      <c r="AG198" s="78"/>
      <c r="AH198" s="78"/>
      <c r="AI198" s="78"/>
      <c r="AJ198" s="78"/>
      <c r="AK198" s="78"/>
      <c r="AL198" s="78"/>
    </row>
    <row r="199" spans="1:38" x14ac:dyDescent="0.35">
      <c r="A199" s="149">
        <v>0.41048611111111111</v>
      </c>
      <c r="B199" s="148">
        <v>37</v>
      </c>
      <c r="C199" s="148">
        <v>924</v>
      </c>
      <c r="D199" s="148">
        <v>18273</v>
      </c>
      <c r="E199" s="148">
        <v>16314</v>
      </c>
      <c r="F199" s="148">
        <v>16833</v>
      </c>
      <c r="G199" s="148">
        <v>2581</v>
      </c>
      <c r="H199" s="148">
        <v>3358</v>
      </c>
      <c r="I199" s="148">
        <v>4182</v>
      </c>
      <c r="K199" s="153"/>
      <c r="L199" s="78"/>
      <c r="M199" s="78"/>
      <c r="N199" s="78"/>
      <c r="O199" s="78"/>
      <c r="P199" s="78"/>
      <c r="Q199" s="78"/>
      <c r="S199" s="78"/>
      <c r="T199" s="78"/>
      <c r="U199" s="78"/>
      <c r="V199" s="78"/>
      <c r="W199" s="78"/>
      <c r="X199" s="78"/>
      <c r="Y199" s="78"/>
      <c r="Z199" s="78"/>
      <c r="AA199" s="78"/>
      <c r="AB199" s="78"/>
      <c r="AC199" s="78"/>
      <c r="AD199" s="78"/>
      <c r="AF199" s="78"/>
      <c r="AG199" s="78"/>
      <c r="AH199" s="78"/>
      <c r="AI199" s="78"/>
      <c r="AJ199" s="78"/>
      <c r="AK199" s="78"/>
      <c r="AL199" s="78"/>
    </row>
    <row r="200" spans="1:38" x14ac:dyDescent="0.35">
      <c r="A200" s="149">
        <v>0.41256944444444449</v>
      </c>
      <c r="B200" s="148">
        <v>37</v>
      </c>
      <c r="C200" s="148">
        <v>1031</v>
      </c>
      <c r="D200" s="148">
        <v>17397</v>
      </c>
      <c r="E200" s="148">
        <v>15580</v>
      </c>
      <c r="F200" s="148">
        <v>17944</v>
      </c>
      <c r="G200" s="148">
        <v>2965</v>
      </c>
      <c r="H200" s="148">
        <v>3328</v>
      </c>
      <c r="I200" s="148">
        <v>3284</v>
      </c>
      <c r="K200" s="153"/>
      <c r="L200" s="78"/>
      <c r="M200" s="78"/>
      <c r="N200" s="78"/>
      <c r="O200" s="78"/>
      <c r="P200" s="78"/>
      <c r="Q200" s="78"/>
      <c r="S200" s="78"/>
      <c r="T200" s="78"/>
      <c r="U200" s="78"/>
      <c r="V200" s="78"/>
      <c r="W200" s="78"/>
      <c r="X200" s="78"/>
      <c r="Y200" s="78"/>
      <c r="Z200" s="78"/>
      <c r="AA200" s="78"/>
      <c r="AB200" s="78"/>
      <c r="AC200" s="78"/>
      <c r="AD200" s="78"/>
      <c r="AF200" s="78"/>
      <c r="AG200" s="78"/>
      <c r="AH200" s="78"/>
      <c r="AI200" s="78"/>
      <c r="AJ200" s="78"/>
      <c r="AK200" s="78"/>
      <c r="AL200" s="78"/>
    </row>
    <row r="201" spans="1:38" x14ac:dyDescent="0.35">
      <c r="A201" s="149">
        <v>0.41465277777777776</v>
      </c>
      <c r="B201" s="148">
        <v>37</v>
      </c>
      <c r="C201" s="148">
        <v>877</v>
      </c>
      <c r="D201" s="148">
        <v>17611</v>
      </c>
      <c r="E201" s="148">
        <v>17009</v>
      </c>
      <c r="F201" s="148">
        <v>16703</v>
      </c>
      <c r="G201" s="148">
        <v>2774</v>
      </c>
      <c r="H201" s="148">
        <v>3617</v>
      </c>
      <c r="I201" s="148">
        <v>3524</v>
      </c>
      <c r="K201" s="153"/>
      <c r="L201" s="78"/>
      <c r="M201" s="78"/>
      <c r="N201" s="78"/>
      <c r="O201" s="78"/>
      <c r="P201" s="78"/>
      <c r="Q201" s="78"/>
      <c r="S201" s="78"/>
      <c r="T201" s="78"/>
      <c r="U201" s="78"/>
      <c r="V201" s="78"/>
      <c r="W201" s="78"/>
      <c r="X201" s="78"/>
      <c r="Y201" s="78"/>
      <c r="Z201" s="78"/>
      <c r="AA201" s="78"/>
      <c r="AB201" s="78"/>
      <c r="AC201" s="78"/>
      <c r="AD201" s="78"/>
      <c r="AF201" s="78"/>
      <c r="AG201" s="78"/>
      <c r="AH201" s="78"/>
      <c r="AI201" s="78"/>
      <c r="AJ201" s="78"/>
      <c r="AK201" s="78"/>
      <c r="AL201" s="78"/>
    </row>
    <row r="202" spans="1:38" x14ac:dyDescent="0.35">
      <c r="A202" s="149">
        <v>0.41673611111111114</v>
      </c>
      <c r="B202" s="148">
        <v>37</v>
      </c>
      <c r="C202" s="148">
        <v>798</v>
      </c>
      <c r="D202" s="148">
        <v>18344</v>
      </c>
      <c r="E202" s="148">
        <v>16786</v>
      </c>
      <c r="F202" s="148">
        <v>16565</v>
      </c>
      <c r="G202" s="148">
        <v>3250</v>
      </c>
      <c r="H202" s="148">
        <v>3348</v>
      </c>
      <c r="I202" s="148">
        <v>3300</v>
      </c>
      <c r="K202" s="153"/>
      <c r="L202" s="78"/>
      <c r="M202" s="78"/>
      <c r="N202" s="78"/>
      <c r="O202" s="78"/>
      <c r="P202" s="78"/>
      <c r="Q202" s="78"/>
      <c r="S202" s="78"/>
      <c r="T202" s="78"/>
      <c r="U202" s="78"/>
      <c r="V202" s="78"/>
      <c r="W202" s="78"/>
      <c r="X202" s="78"/>
      <c r="Y202" s="78"/>
      <c r="Z202" s="78"/>
      <c r="AA202" s="78"/>
      <c r="AB202" s="78"/>
      <c r="AC202" s="78"/>
      <c r="AD202" s="78"/>
      <c r="AF202" s="78"/>
      <c r="AG202" s="78"/>
      <c r="AH202" s="78"/>
      <c r="AI202" s="78"/>
      <c r="AJ202" s="78"/>
      <c r="AK202" s="78"/>
      <c r="AL202" s="78"/>
    </row>
    <row r="203" spans="1:38" x14ac:dyDescent="0.35">
      <c r="A203" s="149">
        <v>0.41881944444444441</v>
      </c>
      <c r="B203" s="148">
        <v>37</v>
      </c>
      <c r="C203" s="148">
        <v>892</v>
      </c>
      <c r="D203" s="148">
        <v>17684</v>
      </c>
      <c r="E203" s="148">
        <v>15922</v>
      </c>
      <c r="F203" s="148">
        <v>17441</v>
      </c>
      <c r="G203" s="148">
        <v>2618</v>
      </c>
      <c r="H203" s="148">
        <v>3403</v>
      </c>
      <c r="I203" s="148">
        <v>3227</v>
      </c>
      <c r="K203" s="153"/>
      <c r="L203" s="78"/>
      <c r="M203" s="78"/>
      <c r="N203" s="78"/>
      <c r="O203" s="78"/>
      <c r="P203" s="78"/>
      <c r="Q203" s="78"/>
      <c r="S203" s="78"/>
      <c r="T203" s="78"/>
      <c r="U203" s="78"/>
      <c r="V203" s="78"/>
      <c r="W203" s="78"/>
      <c r="X203" s="78"/>
      <c r="Y203" s="78"/>
      <c r="Z203" s="78"/>
      <c r="AA203" s="78"/>
      <c r="AB203" s="78"/>
      <c r="AC203" s="78"/>
      <c r="AD203" s="78"/>
      <c r="AF203" s="78"/>
      <c r="AG203" s="78"/>
      <c r="AH203" s="78"/>
      <c r="AI203" s="78"/>
      <c r="AJ203" s="78"/>
      <c r="AK203" s="78"/>
      <c r="AL203" s="78"/>
    </row>
    <row r="204" spans="1:38" x14ac:dyDescent="0.35">
      <c r="A204" s="149">
        <v>0.42090277777777779</v>
      </c>
      <c r="B204" s="148">
        <v>37</v>
      </c>
      <c r="C204" s="148">
        <v>951</v>
      </c>
      <c r="D204" s="148">
        <v>16545</v>
      </c>
      <c r="E204" s="148">
        <v>15563</v>
      </c>
      <c r="F204" s="148">
        <v>17557</v>
      </c>
      <c r="G204" s="148">
        <v>3163</v>
      </c>
      <c r="H204" s="148">
        <v>3253</v>
      </c>
      <c r="I204" s="148">
        <v>3265</v>
      </c>
      <c r="K204" s="153"/>
      <c r="L204" s="78"/>
      <c r="M204" s="78"/>
      <c r="N204" s="78"/>
      <c r="O204" s="78"/>
      <c r="P204" s="78"/>
      <c r="Q204" s="78"/>
      <c r="S204" s="78"/>
      <c r="T204" s="78"/>
      <c r="U204" s="78"/>
      <c r="V204" s="78"/>
      <c r="W204" s="78"/>
      <c r="X204" s="78"/>
      <c r="Y204" s="78"/>
      <c r="Z204" s="78"/>
      <c r="AA204" s="78"/>
      <c r="AB204" s="78"/>
      <c r="AC204" s="78"/>
      <c r="AD204" s="78"/>
      <c r="AF204" s="78"/>
      <c r="AG204" s="78"/>
      <c r="AH204" s="78"/>
      <c r="AI204" s="78"/>
      <c r="AJ204" s="78"/>
      <c r="AK204" s="78"/>
      <c r="AL204" s="78"/>
    </row>
    <row r="205" spans="1:38" x14ac:dyDescent="0.35">
      <c r="A205" s="149">
        <v>0.42298611111111112</v>
      </c>
      <c r="B205" s="148">
        <v>37</v>
      </c>
      <c r="C205" s="148">
        <v>908</v>
      </c>
      <c r="D205" s="148">
        <v>18015</v>
      </c>
      <c r="E205" s="148">
        <v>16157</v>
      </c>
      <c r="F205" s="148">
        <v>16557</v>
      </c>
      <c r="G205" s="148">
        <v>2909</v>
      </c>
      <c r="H205" s="148">
        <v>3245</v>
      </c>
      <c r="I205" s="148">
        <v>3159</v>
      </c>
      <c r="K205" s="153"/>
      <c r="L205" s="78"/>
      <c r="M205" s="78"/>
      <c r="N205" s="78"/>
      <c r="O205" s="78"/>
      <c r="P205" s="78"/>
      <c r="Q205" s="78"/>
      <c r="S205" s="78"/>
      <c r="T205" s="78"/>
      <c r="U205" s="78"/>
      <c r="V205" s="78"/>
      <c r="W205" s="78"/>
      <c r="X205" s="78"/>
      <c r="Y205" s="78"/>
      <c r="Z205" s="78"/>
      <c r="AA205" s="78"/>
      <c r="AB205" s="78"/>
      <c r="AC205" s="78"/>
      <c r="AD205" s="78"/>
      <c r="AF205" s="78"/>
      <c r="AG205" s="78"/>
      <c r="AH205" s="78"/>
      <c r="AI205" s="78"/>
      <c r="AJ205" s="78"/>
      <c r="AK205" s="78"/>
      <c r="AL205" s="78"/>
    </row>
    <row r="206" spans="1:38" x14ac:dyDescent="0.35">
      <c r="A206" s="149">
        <v>0.42506944444444444</v>
      </c>
      <c r="B206" s="148">
        <v>37.1</v>
      </c>
      <c r="C206" s="148">
        <v>1186</v>
      </c>
      <c r="D206" s="148">
        <v>17206</v>
      </c>
      <c r="E206" s="148">
        <v>16374</v>
      </c>
      <c r="F206" s="148">
        <v>17039</v>
      </c>
      <c r="G206" s="148">
        <v>2860</v>
      </c>
      <c r="H206" s="148">
        <v>2915</v>
      </c>
      <c r="I206" s="148">
        <v>3560</v>
      </c>
      <c r="K206" s="153"/>
      <c r="L206" s="78"/>
      <c r="M206" s="78"/>
      <c r="N206" s="78"/>
      <c r="O206" s="78"/>
      <c r="P206" s="78"/>
      <c r="Q206" s="78"/>
      <c r="S206" s="78"/>
      <c r="T206" s="78"/>
      <c r="U206" s="78"/>
      <c r="V206" s="78"/>
      <c r="W206" s="78"/>
      <c r="X206" s="78"/>
      <c r="Y206" s="78"/>
      <c r="Z206" s="78"/>
      <c r="AA206" s="78"/>
      <c r="AB206" s="78"/>
      <c r="AC206" s="78"/>
      <c r="AD206" s="78"/>
      <c r="AF206" s="78"/>
      <c r="AG206" s="78"/>
      <c r="AH206" s="78"/>
      <c r="AI206" s="78"/>
      <c r="AJ206" s="78"/>
      <c r="AK206" s="78"/>
      <c r="AL206" s="78"/>
    </row>
    <row r="207" spans="1:38" x14ac:dyDescent="0.35">
      <c r="A207" s="149">
        <v>0.42715277777777777</v>
      </c>
      <c r="B207" s="148">
        <v>37</v>
      </c>
      <c r="C207" s="148">
        <v>1061</v>
      </c>
      <c r="D207" s="148">
        <v>18188</v>
      </c>
      <c r="E207" s="148">
        <v>16845</v>
      </c>
      <c r="F207" s="148">
        <v>16282</v>
      </c>
      <c r="G207" s="148">
        <v>2850</v>
      </c>
      <c r="H207" s="148">
        <v>3260</v>
      </c>
      <c r="I207" s="148">
        <v>3583</v>
      </c>
      <c r="K207" s="153"/>
      <c r="L207" s="78"/>
      <c r="M207" s="78"/>
      <c r="N207" s="78"/>
      <c r="O207" s="78"/>
      <c r="P207" s="78"/>
      <c r="Q207" s="78"/>
      <c r="S207" s="78"/>
      <c r="T207" s="78"/>
      <c r="U207" s="78"/>
      <c r="V207" s="78"/>
      <c r="W207" s="78"/>
      <c r="X207" s="78"/>
      <c r="Y207" s="78"/>
      <c r="Z207" s="78"/>
      <c r="AA207" s="78"/>
      <c r="AB207" s="78"/>
      <c r="AC207" s="78"/>
      <c r="AD207" s="78"/>
      <c r="AF207" s="78"/>
      <c r="AG207" s="78"/>
      <c r="AH207" s="78"/>
      <c r="AI207" s="78"/>
      <c r="AJ207" s="78"/>
      <c r="AK207" s="78"/>
      <c r="AL207" s="78"/>
    </row>
    <row r="208" spans="1:38" x14ac:dyDescent="0.35">
      <c r="A208" s="149">
        <v>0.4292361111111111</v>
      </c>
      <c r="B208" s="148">
        <v>37</v>
      </c>
      <c r="C208" s="148">
        <v>1328</v>
      </c>
      <c r="D208" s="148">
        <v>18790</v>
      </c>
      <c r="E208" s="148">
        <v>16148</v>
      </c>
      <c r="F208" s="148">
        <v>16476</v>
      </c>
      <c r="G208" s="148">
        <v>3034</v>
      </c>
      <c r="H208" s="148">
        <v>3180</v>
      </c>
      <c r="I208" s="148">
        <v>3318</v>
      </c>
      <c r="K208" s="153"/>
      <c r="L208" s="78"/>
      <c r="M208" s="78"/>
      <c r="N208" s="78"/>
      <c r="O208" s="78"/>
      <c r="P208" s="78"/>
      <c r="Q208" s="78"/>
      <c r="S208" s="78"/>
      <c r="T208" s="78"/>
      <c r="U208" s="78"/>
      <c r="V208" s="78"/>
      <c r="W208" s="78"/>
      <c r="X208" s="78"/>
      <c r="Y208" s="78"/>
      <c r="Z208" s="78"/>
      <c r="AA208" s="78"/>
      <c r="AB208" s="78"/>
      <c r="AC208" s="78"/>
      <c r="AD208" s="78"/>
      <c r="AF208" s="78"/>
      <c r="AG208" s="78"/>
      <c r="AH208" s="78"/>
      <c r="AI208" s="78"/>
      <c r="AJ208" s="78"/>
      <c r="AK208" s="78"/>
      <c r="AL208" s="78"/>
    </row>
    <row r="209" spans="1:38" x14ac:dyDescent="0.35">
      <c r="A209" s="149">
        <v>0.43131944444444442</v>
      </c>
      <c r="B209" s="148">
        <v>37</v>
      </c>
      <c r="C209" s="148">
        <v>827</v>
      </c>
      <c r="D209" s="148">
        <v>17778</v>
      </c>
      <c r="E209" s="148">
        <v>16003</v>
      </c>
      <c r="F209" s="148">
        <v>16486</v>
      </c>
      <c r="G209" s="148">
        <v>3087</v>
      </c>
      <c r="H209" s="148">
        <v>3838</v>
      </c>
      <c r="I209" s="148">
        <v>3620</v>
      </c>
      <c r="K209" s="153"/>
      <c r="L209" s="78"/>
      <c r="M209" s="78"/>
      <c r="N209" s="78"/>
      <c r="O209" s="78"/>
      <c r="P209" s="78"/>
      <c r="Q209" s="78"/>
      <c r="S209" s="78"/>
      <c r="T209" s="78"/>
      <c r="U209" s="78"/>
      <c r="V209" s="78"/>
      <c r="W209" s="78"/>
      <c r="X209" s="78"/>
      <c r="Y209" s="78"/>
      <c r="Z209" s="78"/>
      <c r="AA209" s="78"/>
      <c r="AB209" s="78"/>
      <c r="AC209" s="78"/>
      <c r="AD209" s="78"/>
      <c r="AF209" s="78"/>
      <c r="AG209" s="78"/>
      <c r="AH209" s="78"/>
      <c r="AI209" s="78"/>
      <c r="AJ209" s="78"/>
      <c r="AK209" s="78"/>
      <c r="AL209" s="78"/>
    </row>
    <row r="210" spans="1:38" x14ac:dyDescent="0.35">
      <c r="A210" s="149">
        <v>0.4334027777777778</v>
      </c>
      <c r="B210" s="148">
        <v>37</v>
      </c>
      <c r="C210" s="148">
        <v>901</v>
      </c>
      <c r="D210" s="148">
        <v>18143</v>
      </c>
      <c r="E210" s="148">
        <v>15325</v>
      </c>
      <c r="F210" s="148">
        <v>16278</v>
      </c>
      <c r="G210" s="148">
        <v>3510</v>
      </c>
      <c r="H210" s="148">
        <v>3613</v>
      </c>
      <c r="I210" s="148">
        <v>3769</v>
      </c>
      <c r="K210" s="153"/>
      <c r="L210" s="78"/>
      <c r="M210" s="78"/>
      <c r="N210" s="78"/>
      <c r="O210" s="78"/>
      <c r="P210" s="78"/>
      <c r="Q210" s="78"/>
      <c r="S210" s="78"/>
      <c r="T210" s="78"/>
      <c r="U210" s="78"/>
      <c r="V210" s="78"/>
      <c r="W210" s="78"/>
      <c r="X210" s="78"/>
      <c r="Y210" s="78"/>
      <c r="Z210" s="78"/>
      <c r="AA210" s="78"/>
      <c r="AB210" s="78"/>
      <c r="AC210" s="78"/>
      <c r="AD210" s="78"/>
      <c r="AF210" s="78"/>
      <c r="AG210" s="78"/>
      <c r="AH210" s="78"/>
      <c r="AI210" s="78"/>
      <c r="AJ210" s="78"/>
      <c r="AK210" s="78"/>
      <c r="AL210" s="78"/>
    </row>
    <row r="211" spans="1:38" x14ac:dyDescent="0.35">
      <c r="A211" s="149">
        <v>0.43548611111111107</v>
      </c>
      <c r="B211" s="148">
        <v>37</v>
      </c>
      <c r="C211" s="148">
        <v>1123</v>
      </c>
      <c r="D211" s="148">
        <v>17507</v>
      </c>
      <c r="E211" s="148">
        <v>16407</v>
      </c>
      <c r="F211" s="148">
        <v>16726</v>
      </c>
      <c r="G211" s="148">
        <v>2975</v>
      </c>
      <c r="H211" s="148">
        <v>3303</v>
      </c>
      <c r="I211" s="148">
        <v>3632</v>
      </c>
      <c r="K211" s="153"/>
      <c r="L211" s="78"/>
      <c r="M211" s="78"/>
      <c r="N211" s="78"/>
      <c r="O211" s="78"/>
      <c r="P211" s="78"/>
      <c r="Q211" s="78"/>
      <c r="S211" s="78"/>
      <c r="T211" s="78"/>
      <c r="U211" s="78"/>
      <c r="V211" s="78"/>
      <c r="W211" s="78"/>
      <c r="X211" s="78"/>
      <c r="Y211" s="78"/>
      <c r="Z211" s="78"/>
      <c r="AA211" s="78"/>
      <c r="AB211" s="78"/>
      <c r="AC211" s="78"/>
      <c r="AD211" s="78"/>
      <c r="AF211" s="78"/>
      <c r="AG211" s="78"/>
      <c r="AH211" s="78"/>
      <c r="AI211" s="78"/>
      <c r="AJ211" s="78"/>
      <c r="AK211" s="78"/>
      <c r="AL211" s="78"/>
    </row>
    <row r="212" spans="1:38" x14ac:dyDescent="0.35">
      <c r="A212" s="149">
        <v>0.43756944444444446</v>
      </c>
      <c r="B212" s="148">
        <v>37</v>
      </c>
      <c r="C212" s="148">
        <v>993</v>
      </c>
      <c r="D212" s="148">
        <v>16214</v>
      </c>
      <c r="E212" s="148">
        <v>15911</v>
      </c>
      <c r="F212" s="148">
        <v>16927</v>
      </c>
      <c r="G212" s="148">
        <v>3683</v>
      </c>
      <c r="H212" s="148">
        <v>3569</v>
      </c>
      <c r="I212" s="148">
        <v>3385</v>
      </c>
      <c r="K212" s="153"/>
      <c r="L212" s="78"/>
      <c r="M212" s="78"/>
      <c r="N212" s="78"/>
      <c r="O212" s="78"/>
      <c r="P212" s="78"/>
      <c r="Q212" s="78"/>
      <c r="S212" s="78"/>
      <c r="T212" s="78"/>
      <c r="U212" s="78"/>
      <c r="V212" s="78"/>
      <c r="W212" s="78"/>
      <c r="X212" s="78"/>
      <c r="Y212" s="78"/>
      <c r="Z212" s="78"/>
      <c r="AA212" s="78"/>
      <c r="AB212" s="78"/>
      <c r="AC212" s="78"/>
      <c r="AD212" s="78"/>
      <c r="AF212" s="78"/>
      <c r="AG212" s="78"/>
      <c r="AH212" s="78"/>
      <c r="AI212" s="78"/>
      <c r="AJ212" s="78"/>
      <c r="AK212" s="78"/>
      <c r="AL212" s="78"/>
    </row>
    <row r="213" spans="1:38" x14ac:dyDescent="0.35">
      <c r="A213" s="149">
        <v>0.43965277777777773</v>
      </c>
      <c r="B213" s="148">
        <v>37</v>
      </c>
      <c r="C213" s="148">
        <v>878</v>
      </c>
      <c r="D213" s="148">
        <v>17350</v>
      </c>
      <c r="E213" s="148">
        <v>16219</v>
      </c>
      <c r="F213" s="148">
        <v>16003</v>
      </c>
      <c r="G213" s="148">
        <v>3070</v>
      </c>
      <c r="H213" s="148">
        <v>3536</v>
      </c>
      <c r="I213" s="148">
        <v>3319</v>
      </c>
      <c r="K213" s="153"/>
      <c r="L213" s="78"/>
      <c r="M213" s="78"/>
      <c r="N213" s="78"/>
      <c r="O213" s="78"/>
      <c r="P213" s="78"/>
      <c r="Q213" s="78"/>
      <c r="S213" s="78"/>
      <c r="T213" s="78"/>
      <c r="U213" s="78"/>
      <c r="V213" s="78"/>
      <c r="W213" s="78"/>
      <c r="X213" s="78"/>
      <c r="Y213" s="78"/>
      <c r="Z213" s="78"/>
      <c r="AA213" s="78"/>
      <c r="AB213" s="78"/>
      <c r="AC213" s="78"/>
      <c r="AD213" s="78"/>
      <c r="AF213" s="78"/>
      <c r="AG213" s="78"/>
      <c r="AH213" s="78"/>
      <c r="AI213" s="78"/>
      <c r="AJ213" s="78"/>
      <c r="AK213" s="78"/>
      <c r="AL213" s="78"/>
    </row>
    <row r="214" spans="1:38" x14ac:dyDescent="0.35">
      <c r="A214" s="149">
        <v>0.44173611111111111</v>
      </c>
      <c r="B214" s="148">
        <v>37</v>
      </c>
      <c r="C214" s="148">
        <v>969</v>
      </c>
      <c r="D214" s="148">
        <v>17096</v>
      </c>
      <c r="E214" s="148">
        <v>16149</v>
      </c>
      <c r="F214" s="148">
        <v>17749</v>
      </c>
      <c r="G214" s="148">
        <v>2639</v>
      </c>
      <c r="H214" s="148">
        <v>3595</v>
      </c>
      <c r="I214" s="148">
        <v>3334</v>
      </c>
      <c r="K214" s="153"/>
      <c r="L214" s="78"/>
      <c r="M214" s="78"/>
      <c r="N214" s="78"/>
      <c r="O214" s="78"/>
      <c r="P214" s="78"/>
      <c r="Q214" s="78"/>
      <c r="S214" s="78"/>
      <c r="T214" s="78"/>
      <c r="U214" s="78"/>
      <c r="V214" s="78"/>
      <c r="W214" s="78"/>
      <c r="X214" s="78"/>
      <c r="Y214" s="78"/>
      <c r="Z214" s="78"/>
      <c r="AA214" s="78"/>
      <c r="AB214" s="78"/>
      <c r="AC214" s="78"/>
      <c r="AD214" s="78"/>
      <c r="AF214" s="78"/>
      <c r="AG214" s="78"/>
      <c r="AH214" s="78"/>
      <c r="AI214" s="78"/>
      <c r="AJ214" s="78"/>
      <c r="AK214" s="78"/>
      <c r="AL214" s="78"/>
    </row>
    <row r="215" spans="1:38" x14ac:dyDescent="0.35">
      <c r="A215" s="149">
        <v>0.44381944444444449</v>
      </c>
      <c r="B215" s="148">
        <v>37</v>
      </c>
      <c r="C215" s="148">
        <v>998</v>
      </c>
      <c r="D215" s="148">
        <v>17345</v>
      </c>
      <c r="E215" s="148">
        <v>15318</v>
      </c>
      <c r="F215" s="148">
        <v>16477</v>
      </c>
      <c r="G215" s="148">
        <v>3169</v>
      </c>
      <c r="H215" s="148">
        <v>3928</v>
      </c>
      <c r="I215" s="148">
        <v>3397</v>
      </c>
      <c r="K215" s="153"/>
      <c r="L215" s="78"/>
      <c r="M215" s="78"/>
      <c r="N215" s="78"/>
      <c r="O215" s="78"/>
      <c r="P215" s="78"/>
      <c r="Q215" s="78"/>
      <c r="S215" s="78"/>
      <c r="T215" s="78"/>
      <c r="U215" s="78"/>
      <c r="V215" s="78"/>
      <c r="W215" s="78"/>
      <c r="X215" s="78"/>
      <c r="Y215" s="78"/>
      <c r="Z215" s="78"/>
      <c r="AA215" s="78"/>
      <c r="AB215" s="78"/>
      <c r="AC215" s="78"/>
      <c r="AD215" s="78"/>
      <c r="AF215" s="78"/>
      <c r="AG215" s="78"/>
      <c r="AH215" s="78"/>
      <c r="AI215" s="78"/>
      <c r="AJ215" s="78"/>
      <c r="AK215" s="78"/>
      <c r="AL215" s="78"/>
    </row>
    <row r="216" spans="1:38" x14ac:dyDescent="0.35">
      <c r="A216" s="149">
        <v>0.44590277777777776</v>
      </c>
      <c r="B216" s="148">
        <v>37</v>
      </c>
      <c r="C216" s="148">
        <v>958</v>
      </c>
      <c r="D216" s="148">
        <v>16868</v>
      </c>
      <c r="E216" s="148">
        <v>15467</v>
      </c>
      <c r="F216" s="148">
        <v>17752</v>
      </c>
      <c r="G216" s="148">
        <v>2860</v>
      </c>
      <c r="H216" s="148">
        <v>3615</v>
      </c>
      <c r="I216" s="148">
        <v>3666</v>
      </c>
      <c r="K216" s="153"/>
      <c r="L216" s="78"/>
      <c r="M216" s="78"/>
      <c r="N216" s="78"/>
      <c r="O216" s="78"/>
      <c r="P216" s="78"/>
      <c r="Q216" s="78"/>
      <c r="S216" s="78"/>
      <c r="T216" s="78"/>
      <c r="U216" s="78"/>
      <c r="V216" s="78"/>
      <c r="W216" s="78"/>
      <c r="X216" s="78"/>
      <c r="Y216" s="78"/>
      <c r="Z216" s="78"/>
      <c r="AA216" s="78"/>
      <c r="AB216" s="78"/>
      <c r="AC216" s="78"/>
      <c r="AD216" s="78"/>
      <c r="AF216" s="78"/>
      <c r="AG216" s="78"/>
      <c r="AH216" s="78"/>
      <c r="AI216" s="78"/>
      <c r="AJ216" s="78"/>
      <c r="AK216" s="78"/>
      <c r="AL216" s="78"/>
    </row>
    <row r="217" spans="1:38" x14ac:dyDescent="0.35">
      <c r="A217" s="149">
        <v>0.44798611111111114</v>
      </c>
      <c r="B217" s="148">
        <v>37</v>
      </c>
      <c r="C217" s="148">
        <v>1160</v>
      </c>
      <c r="D217" s="148">
        <v>18437</v>
      </c>
      <c r="E217" s="148">
        <v>17786</v>
      </c>
      <c r="F217" s="148">
        <v>17171</v>
      </c>
      <c r="G217" s="148">
        <v>3150</v>
      </c>
      <c r="H217" s="148">
        <v>3583</v>
      </c>
      <c r="I217" s="148">
        <v>3622</v>
      </c>
      <c r="K217" s="153"/>
      <c r="L217" s="78"/>
      <c r="M217" s="78"/>
      <c r="N217" s="78"/>
      <c r="O217" s="78"/>
      <c r="P217" s="78"/>
      <c r="Q217" s="78"/>
      <c r="S217" s="78"/>
      <c r="T217" s="78"/>
      <c r="U217" s="78"/>
      <c r="V217" s="78"/>
      <c r="W217" s="78"/>
      <c r="X217" s="78"/>
      <c r="Y217" s="78"/>
      <c r="Z217" s="78"/>
      <c r="AA217" s="78"/>
      <c r="AB217" s="78"/>
      <c r="AC217" s="78"/>
      <c r="AD217" s="78"/>
      <c r="AF217" s="78"/>
      <c r="AG217" s="78"/>
      <c r="AH217" s="78"/>
      <c r="AI217" s="78"/>
      <c r="AJ217" s="78"/>
      <c r="AK217" s="78"/>
      <c r="AL217" s="78"/>
    </row>
    <row r="218" spans="1:38" x14ac:dyDescent="0.35">
      <c r="A218" s="149">
        <v>0.45006944444444441</v>
      </c>
      <c r="B218" s="148">
        <v>37</v>
      </c>
      <c r="C218" s="148">
        <v>1201</v>
      </c>
      <c r="D218" s="148">
        <v>17861</v>
      </c>
      <c r="E218" s="148">
        <v>16814</v>
      </c>
      <c r="F218" s="148">
        <v>17227</v>
      </c>
      <c r="G218" s="148">
        <v>3531</v>
      </c>
      <c r="H218" s="148">
        <v>3298</v>
      </c>
      <c r="I218" s="148">
        <v>3701</v>
      </c>
      <c r="K218" s="153"/>
      <c r="L218" s="78"/>
      <c r="M218" s="78"/>
      <c r="N218" s="78"/>
      <c r="O218" s="78"/>
      <c r="P218" s="78"/>
      <c r="Q218" s="78"/>
      <c r="S218" s="78"/>
      <c r="T218" s="78"/>
      <c r="U218" s="78"/>
      <c r="V218" s="78"/>
      <c r="W218" s="78"/>
      <c r="X218" s="78"/>
      <c r="Y218" s="78"/>
      <c r="Z218" s="78"/>
      <c r="AA218" s="78"/>
      <c r="AB218" s="78"/>
      <c r="AC218" s="78"/>
      <c r="AD218" s="78"/>
      <c r="AF218" s="78"/>
      <c r="AG218" s="78"/>
      <c r="AH218" s="78"/>
      <c r="AI218" s="78"/>
      <c r="AJ218" s="78"/>
      <c r="AK218" s="78"/>
      <c r="AL218" s="78"/>
    </row>
    <row r="219" spans="1:38" x14ac:dyDescent="0.35">
      <c r="A219" s="149">
        <v>0.45215277777777779</v>
      </c>
      <c r="B219" s="148">
        <v>37</v>
      </c>
      <c r="C219" s="148">
        <v>1043</v>
      </c>
      <c r="D219" s="148">
        <v>17392</v>
      </c>
      <c r="E219" s="148">
        <v>15843</v>
      </c>
      <c r="F219" s="148">
        <v>17558</v>
      </c>
      <c r="G219" s="148">
        <v>3167</v>
      </c>
      <c r="H219" s="148">
        <v>3562</v>
      </c>
      <c r="I219" s="148">
        <v>3507</v>
      </c>
      <c r="K219" s="153"/>
      <c r="L219" s="78"/>
      <c r="M219" s="78"/>
      <c r="N219" s="78"/>
      <c r="O219" s="78"/>
      <c r="P219" s="78"/>
      <c r="Q219" s="78"/>
      <c r="S219" s="78"/>
      <c r="T219" s="78"/>
      <c r="U219" s="78"/>
      <c r="V219" s="78"/>
      <c r="W219" s="78"/>
      <c r="X219" s="78"/>
      <c r="Y219" s="78"/>
      <c r="Z219" s="78"/>
      <c r="AA219" s="78"/>
      <c r="AB219" s="78"/>
      <c r="AC219" s="78"/>
      <c r="AD219" s="78"/>
      <c r="AF219" s="78"/>
      <c r="AG219" s="78"/>
      <c r="AH219" s="78"/>
      <c r="AI219" s="78"/>
      <c r="AJ219" s="78"/>
      <c r="AK219" s="78"/>
      <c r="AL219" s="78"/>
    </row>
    <row r="220" spans="1:38" x14ac:dyDescent="0.35">
      <c r="A220" s="149">
        <v>0.45423611111111112</v>
      </c>
      <c r="B220" s="148">
        <v>37</v>
      </c>
      <c r="C220" s="148">
        <v>1337</v>
      </c>
      <c r="D220" s="148">
        <v>17835</v>
      </c>
      <c r="E220" s="148">
        <v>16562</v>
      </c>
      <c r="F220" s="148">
        <v>16093</v>
      </c>
      <c r="G220" s="148">
        <v>2700</v>
      </c>
      <c r="H220" s="148">
        <v>3595</v>
      </c>
      <c r="I220" s="148">
        <v>3777</v>
      </c>
      <c r="K220" s="153"/>
      <c r="L220" s="78"/>
      <c r="M220" s="78"/>
      <c r="N220" s="78"/>
      <c r="O220" s="78"/>
      <c r="P220" s="78"/>
      <c r="Q220" s="78"/>
      <c r="S220" s="78"/>
      <c r="T220" s="78"/>
      <c r="U220" s="78"/>
      <c r="V220" s="78"/>
      <c r="W220" s="78"/>
      <c r="X220" s="78"/>
      <c r="Y220" s="78"/>
      <c r="Z220" s="78"/>
      <c r="AA220" s="78"/>
      <c r="AB220" s="78"/>
      <c r="AC220" s="78"/>
      <c r="AD220" s="78"/>
      <c r="AF220" s="78"/>
      <c r="AG220" s="78"/>
      <c r="AH220" s="78"/>
      <c r="AI220" s="78"/>
      <c r="AJ220" s="78"/>
      <c r="AK220" s="78"/>
      <c r="AL220" s="78"/>
    </row>
    <row r="221" spans="1:38" x14ac:dyDescent="0.35">
      <c r="A221" s="149">
        <v>0.45631944444444444</v>
      </c>
      <c r="B221" s="148">
        <v>37</v>
      </c>
      <c r="C221" s="148">
        <v>926</v>
      </c>
      <c r="D221" s="148">
        <v>16638</v>
      </c>
      <c r="E221" s="148">
        <v>15894</v>
      </c>
      <c r="F221" s="148">
        <v>16856</v>
      </c>
      <c r="G221" s="148">
        <v>2841</v>
      </c>
      <c r="H221" s="148">
        <v>3734</v>
      </c>
      <c r="I221" s="148">
        <v>3456</v>
      </c>
      <c r="K221" s="153"/>
      <c r="L221" s="78"/>
      <c r="M221" s="78"/>
      <c r="N221" s="78"/>
      <c r="O221" s="78"/>
      <c r="P221" s="78"/>
      <c r="Q221" s="78"/>
      <c r="S221" s="78"/>
      <c r="T221" s="78"/>
      <c r="U221" s="78"/>
      <c r="V221" s="78"/>
      <c r="W221" s="78"/>
      <c r="X221" s="78"/>
      <c r="Y221" s="78"/>
      <c r="Z221" s="78"/>
      <c r="AA221" s="78"/>
      <c r="AB221" s="78"/>
      <c r="AC221" s="78"/>
      <c r="AD221" s="78"/>
      <c r="AF221" s="78"/>
      <c r="AG221" s="78"/>
      <c r="AH221" s="78"/>
      <c r="AI221" s="78"/>
      <c r="AJ221" s="78"/>
      <c r="AK221" s="78"/>
      <c r="AL221" s="78"/>
    </row>
    <row r="222" spans="1:38" x14ac:dyDescent="0.35">
      <c r="A222" s="149">
        <v>0.45840277777777777</v>
      </c>
      <c r="B222" s="148">
        <v>37</v>
      </c>
      <c r="C222" s="148">
        <v>1134</v>
      </c>
      <c r="D222" s="148">
        <v>18361</v>
      </c>
      <c r="E222" s="148">
        <v>16426</v>
      </c>
      <c r="F222" s="148">
        <v>16667</v>
      </c>
      <c r="G222" s="148">
        <v>3341</v>
      </c>
      <c r="H222" s="148">
        <v>3372</v>
      </c>
      <c r="I222" s="148">
        <v>3676</v>
      </c>
      <c r="K222" s="153"/>
      <c r="L222" s="78"/>
      <c r="M222" s="78"/>
      <c r="N222" s="78"/>
      <c r="O222" s="78"/>
      <c r="P222" s="78"/>
      <c r="Q222" s="78"/>
      <c r="S222" s="78"/>
      <c r="T222" s="78"/>
      <c r="U222" s="78"/>
      <c r="V222" s="78"/>
      <c r="W222" s="78"/>
      <c r="X222" s="78"/>
      <c r="Y222" s="78"/>
      <c r="Z222" s="78"/>
      <c r="AA222" s="78"/>
      <c r="AB222" s="78"/>
      <c r="AC222" s="78"/>
      <c r="AD222" s="78"/>
      <c r="AF222" s="78"/>
      <c r="AG222" s="78"/>
      <c r="AH222" s="78"/>
      <c r="AI222" s="78"/>
      <c r="AJ222" s="78"/>
      <c r="AK222" s="78"/>
      <c r="AL222" s="78"/>
    </row>
    <row r="223" spans="1:38" x14ac:dyDescent="0.35">
      <c r="A223" s="149">
        <v>0.4604861111111111</v>
      </c>
      <c r="B223" s="148">
        <v>37</v>
      </c>
      <c r="C223" s="148">
        <v>837</v>
      </c>
      <c r="D223" s="148">
        <v>18493</v>
      </c>
      <c r="E223" s="148">
        <v>16267</v>
      </c>
      <c r="F223" s="148">
        <v>18190</v>
      </c>
      <c r="G223" s="148">
        <v>3254</v>
      </c>
      <c r="H223" s="148">
        <v>3721</v>
      </c>
      <c r="I223" s="148">
        <v>3321</v>
      </c>
      <c r="K223" s="153"/>
      <c r="L223" s="78"/>
      <c r="M223" s="78"/>
      <c r="N223" s="78"/>
      <c r="O223" s="78"/>
      <c r="P223" s="78"/>
      <c r="Q223" s="78"/>
      <c r="S223" s="78"/>
      <c r="T223" s="78"/>
      <c r="U223" s="78"/>
      <c r="V223" s="78"/>
      <c r="W223" s="78"/>
      <c r="X223" s="78"/>
      <c r="Y223" s="78"/>
      <c r="Z223" s="78"/>
      <c r="AA223" s="78"/>
      <c r="AB223" s="78"/>
      <c r="AC223" s="78"/>
      <c r="AD223" s="78"/>
      <c r="AF223" s="78"/>
      <c r="AG223" s="78"/>
      <c r="AH223" s="78"/>
      <c r="AI223" s="78"/>
      <c r="AJ223" s="78"/>
      <c r="AK223" s="78"/>
      <c r="AL223" s="78"/>
    </row>
    <row r="224" spans="1:38" x14ac:dyDescent="0.35">
      <c r="A224" s="149">
        <v>0.46256944444444442</v>
      </c>
      <c r="B224" s="148">
        <v>37</v>
      </c>
      <c r="C224" s="148">
        <v>941</v>
      </c>
      <c r="D224" s="148">
        <v>17495</v>
      </c>
      <c r="E224" s="148">
        <v>16838</v>
      </c>
      <c r="F224" s="148">
        <v>17662</v>
      </c>
      <c r="G224" s="148">
        <v>3579</v>
      </c>
      <c r="H224" s="148">
        <v>3551</v>
      </c>
      <c r="I224" s="148">
        <v>3474</v>
      </c>
      <c r="K224" s="153"/>
      <c r="L224" s="78"/>
      <c r="M224" s="78"/>
      <c r="N224" s="78"/>
      <c r="O224" s="78"/>
      <c r="P224" s="78"/>
      <c r="Q224" s="78"/>
      <c r="S224" s="78"/>
      <c r="T224" s="78"/>
      <c r="U224" s="78"/>
      <c r="V224" s="78"/>
      <c r="W224" s="78"/>
      <c r="X224" s="78"/>
      <c r="Y224" s="78"/>
      <c r="Z224" s="78"/>
      <c r="AA224" s="78"/>
      <c r="AB224" s="78"/>
      <c r="AC224" s="78"/>
      <c r="AD224" s="78"/>
      <c r="AF224" s="78"/>
      <c r="AG224" s="78"/>
      <c r="AH224" s="78"/>
      <c r="AI224" s="78"/>
      <c r="AJ224" s="78"/>
      <c r="AK224" s="78"/>
      <c r="AL224" s="78"/>
    </row>
    <row r="225" spans="1:38" x14ac:dyDescent="0.35">
      <c r="A225" s="149">
        <v>0.4646527777777778</v>
      </c>
      <c r="B225" s="148">
        <v>37</v>
      </c>
      <c r="C225" s="148">
        <v>1091</v>
      </c>
      <c r="D225" s="148">
        <v>17583</v>
      </c>
      <c r="E225" s="148">
        <v>16361</v>
      </c>
      <c r="F225" s="148">
        <v>17085</v>
      </c>
      <c r="G225" s="148">
        <v>3500</v>
      </c>
      <c r="H225" s="148">
        <v>3256</v>
      </c>
      <c r="I225" s="148">
        <v>3775</v>
      </c>
      <c r="K225" s="153"/>
      <c r="L225" s="78"/>
      <c r="M225" s="78"/>
      <c r="N225" s="78"/>
      <c r="O225" s="78"/>
      <c r="P225" s="78"/>
      <c r="Q225" s="78"/>
      <c r="S225" s="78"/>
      <c r="T225" s="78"/>
      <c r="U225" s="78"/>
      <c r="V225" s="78"/>
      <c r="W225" s="78"/>
      <c r="X225" s="78"/>
      <c r="Y225" s="78"/>
      <c r="Z225" s="78"/>
      <c r="AA225" s="78"/>
      <c r="AB225" s="78"/>
      <c r="AC225" s="78"/>
      <c r="AD225" s="78"/>
      <c r="AF225" s="78"/>
      <c r="AG225" s="78"/>
      <c r="AH225" s="78"/>
      <c r="AI225" s="78"/>
      <c r="AJ225" s="78"/>
      <c r="AK225" s="78"/>
      <c r="AL225" s="78"/>
    </row>
    <row r="226" spans="1:38" x14ac:dyDescent="0.35">
      <c r="A226" s="149">
        <v>0.46673611111111107</v>
      </c>
      <c r="B226" s="148">
        <v>37</v>
      </c>
      <c r="C226" s="148">
        <v>1184</v>
      </c>
      <c r="D226" s="148">
        <v>17860</v>
      </c>
      <c r="E226" s="148">
        <v>16940</v>
      </c>
      <c r="F226" s="148">
        <v>17542</v>
      </c>
      <c r="G226" s="148">
        <v>3772</v>
      </c>
      <c r="H226" s="148">
        <v>3660</v>
      </c>
      <c r="I226" s="148">
        <v>3633</v>
      </c>
      <c r="K226" s="153"/>
      <c r="L226" s="78"/>
      <c r="M226" s="78"/>
      <c r="N226" s="78"/>
      <c r="O226" s="78"/>
      <c r="P226" s="78"/>
      <c r="Q226" s="78"/>
      <c r="S226" s="78"/>
      <c r="T226" s="78"/>
      <c r="U226" s="78"/>
      <c r="V226" s="78"/>
      <c r="W226" s="78"/>
      <c r="X226" s="78"/>
      <c r="Y226" s="78"/>
      <c r="Z226" s="78"/>
      <c r="AA226" s="78"/>
      <c r="AB226" s="78"/>
      <c r="AC226" s="78"/>
      <c r="AD226" s="78"/>
      <c r="AF226" s="78"/>
      <c r="AG226" s="78"/>
      <c r="AH226" s="78"/>
      <c r="AI226" s="78"/>
      <c r="AJ226" s="78"/>
      <c r="AK226" s="78"/>
      <c r="AL226" s="78"/>
    </row>
    <row r="227" spans="1:38" x14ac:dyDescent="0.35">
      <c r="A227" s="149">
        <v>0.46881944444444446</v>
      </c>
      <c r="B227" s="148">
        <v>37</v>
      </c>
      <c r="C227" s="148">
        <v>1127</v>
      </c>
      <c r="D227" s="148">
        <v>18000</v>
      </c>
      <c r="E227" s="148">
        <v>16635</v>
      </c>
      <c r="F227" s="148">
        <v>18038</v>
      </c>
      <c r="G227" s="148">
        <v>3240</v>
      </c>
      <c r="H227" s="148">
        <v>3627</v>
      </c>
      <c r="I227" s="148">
        <v>3767</v>
      </c>
      <c r="K227" s="153"/>
      <c r="L227" s="78"/>
      <c r="M227" s="78"/>
      <c r="N227" s="78"/>
      <c r="O227" s="78"/>
      <c r="P227" s="78"/>
      <c r="Q227" s="78"/>
      <c r="S227" s="78"/>
      <c r="T227" s="78"/>
      <c r="U227" s="78"/>
      <c r="V227" s="78"/>
      <c r="W227" s="78"/>
      <c r="X227" s="78"/>
      <c r="Y227" s="78"/>
      <c r="Z227" s="78"/>
      <c r="AA227" s="78"/>
      <c r="AB227" s="78"/>
      <c r="AC227" s="78"/>
      <c r="AD227" s="78"/>
      <c r="AF227" s="78"/>
      <c r="AG227" s="78"/>
      <c r="AH227" s="78"/>
      <c r="AI227" s="78"/>
      <c r="AJ227" s="78"/>
      <c r="AK227" s="78"/>
      <c r="AL227" s="78"/>
    </row>
    <row r="228" spans="1:38" x14ac:dyDescent="0.35">
      <c r="A228" s="149">
        <v>0.47090277777777773</v>
      </c>
      <c r="B228" s="148">
        <v>37</v>
      </c>
      <c r="C228" s="148">
        <v>1066</v>
      </c>
      <c r="D228" s="148">
        <v>17895</v>
      </c>
      <c r="E228" s="148">
        <v>16545</v>
      </c>
      <c r="F228" s="148">
        <v>16738</v>
      </c>
      <c r="G228" s="148">
        <v>2990</v>
      </c>
      <c r="H228" s="148">
        <v>3791</v>
      </c>
      <c r="I228" s="148">
        <v>3896</v>
      </c>
      <c r="K228" s="153"/>
      <c r="L228" s="78"/>
      <c r="M228" s="78"/>
      <c r="N228" s="78"/>
      <c r="O228" s="78"/>
      <c r="P228" s="78"/>
      <c r="Q228" s="78"/>
      <c r="S228" s="78"/>
      <c r="T228" s="78"/>
      <c r="U228" s="78"/>
      <c r="V228" s="78"/>
      <c r="W228" s="78"/>
      <c r="X228" s="78"/>
      <c r="Y228" s="78"/>
      <c r="Z228" s="78"/>
      <c r="AA228" s="78"/>
      <c r="AB228" s="78"/>
      <c r="AC228" s="78"/>
      <c r="AD228" s="78"/>
      <c r="AF228" s="78"/>
      <c r="AG228" s="78"/>
      <c r="AH228" s="78"/>
      <c r="AI228" s="78"/>
      <c r="AJ228" s="78"/>
      <c r="AK228" s="78"/>
      <c r="AL228" s="78"/>
    </row>
    <row r="229" spans="1:38" x14ac:dyDescent="0.35">
      <c r="A229" s="149">
        <v>0.47298611111111111</v>
      </c>
      <c r="B229" s="148">
        <v>37</v>
      </c>
      <c r="C229" s="148">
        <v>980</v>
      </c>
      <c r="D229" s="148">
        <v>17052</v>
      </c>
      <c r="E229" s="148">
        <v>16758</v>
      </c>
      <c r="F229" s="148">
        <v>17377</v>
      </c>
      <c r="G229" s="148">
        <v>2998</v>
      </c>
      <c r="H229" s="148">
        <v>3773</v>
      </c>
      <c r="I229" s="148">
        <v>3640</v>
      </c>
      <c r="K229" s="153"/>
      <c r="L229" s="78"/>
      <c r="M229" s="78"/>
      <c r="N229" s="78"/>
      <c r="O229" s="78"/>
      <c r="P229" s="78"/>
      <c r="Q229" s="78"/>
      <c r="S229" s="78"/>
      <c r="T229" s="78"/>
      <c r="U229" s="78"/>
      <c r="V229" s="78"/>
      <c r="W229" s="78"/>
      <c r="X229" s="78"/>
      <c r="Y229" s="78"/>
      <c r="Z229" s="78"/>
      <c r="AA229" s="78"/>
      <c r="AB229" s="78"/>
      <c r="AC229" s="78"/>
      <c r="AD229" s="78"/>
      <c r="AF229" s="78"/>
      <c r="AG229" s="78"/>
      <c r="AH229" s="78"/>
      <c r="AI229" s="78"/>
      <c r="AJ229" s="78"/>
      <c r="AK229" s="78"/>
      <c r="AL229" s="78"/>
    </row>
    <row r="230" spans="1:38" x14ac:dyDescent="0.35">
      <c r="A230" s="149">
        <v>0.47506944444444449</v>
      </c>
      <c r="B230" s="148">
        <v>37</v>
      </c>
      <c r="C230" s="148">
        <v>1077</v>
      </c>
      <c r="D230" s="148">
        <v>18700</v>
      </c>
      <c r="E230" s="148">
        <v>17738</v>
      </c>
      <c r="F230" s="148">
        <v>16133</v>
      </c>
      <c r="G230" s="148">
        <v>3104</v>
      </c>
      <c r="H230" s="148">
        <v>3341</v>
      </c>
      <c r="I230" s="148">
        <v>3466</v>
      </c>
      <c r="K230" s="153"/>
      <c r="L230" s="78"/>
      <c r="M230" s="78"/>
      <c r="N230" s="78"/>
      <c r="O230" s="78"/>
      <c r="P230" s="78"/>
      <c r="Q230" s="78"/>
      <c r="S230" s="78"/>
      <c r="T230" s="78"/>
      <c r="U230" s="78"/>
      <c r="V230" s="78"/>
      <c r="W230" s="78"/>
      <c r="X230" s="78"/>
      <c r="Y230" s="78"/>
      <c r="Z230" s="78"/>
      <c r="AA230" s="78"/>
      <c r="AB230" s="78"/>
      <c r="AC230" s="78"/>
      <c r="AD230" s="78"/>
      <c r="AF230" s="78"/>
      <c r="AG230" s="78"/>
      <c r="AH230" s="78"/>
      <c r="AI230" s="78"/>
      <c r="AJ230" s="78"/>
      <c r="AK230" s="78"/>
      <c r="AL230" s="78"/>
    </row>
    <row r="231" spans="1:38" x14ac:dyDescent="0.35">
      <c r="A231" s="149">
        <v>0.47715277777777776</v>
      </c>
      <c r="B231" s="148">
        <v>37</v>
      </c>
      <c r="C231" s="148">
        <v>1071</v>
      </c>
      <c r="D231" s="148">
        <v>18729</v>
      </c>
      <c r="E231" s="148">
        <v>16965</v>
      </c>
      <c r="F231" s="148">
        <v>16160</v>
      </c>
      <c r="G231" s="148">
        <v>2887</v>
      </c>
      <c r="H231" s="148">
        <v>3813</v>
      </c>
      <c r="I231" s="148">
        <v>3593</v>
      </c>
      <c r="K231" s="153"/>
      <c r="L231" s="78"/>
      <c r="M231" s="78"/>
      <c r="N231" s="78"/>
      <c r="O231" s="78"/>
      <c r="P231" s="78"/>
      <c r="Q231" s="78"/>
      <c r="S231" s="78"/>
      <c r="T231" s="78"/>
      <c r="U231" s="78"/>
      <c r="V231" s="78"/>
      <c r="W231" s="78"/>
      <c r="X231" s="78"/>
      <c r="Y231" s="78"/>
      <c r="Z231" s="78"/>
      <c r="AA231" s="78"/>
      <c r="AB231" s="78"/>
      <c r="AC231" s="78"/>
      <c r="AD231" s="78"/>
      <c r="AF231" s="78"/>
      <c r="AG231" s="78"/>
      <c r="AH231" s="78"/>
      <c r="AI231" s="78"/>
      <c r="AJ231" s="78"/>
      <c r="AK231" s="78"/>
      <c r="AL231" s="78"/>
    </row>
    <row r="232" spans="1:38" x14ac:dyDescent="0.35">
      <c r="A232" s="149">
        <v>0.47923611111111114</v>
      </c>
      <c r="B232" s="148">
        <v>37</v>
      </c>
      <c r="C232" s="148">
        <v>1227</v>
      </c>
      <c r="D232" s="148">
        <v>18213</v>
      </c>
      <c r="E232" s="148">
        <v>17961</v>
      </c>
      <c r="F232" s="148">
        <v>17538</v>
      </c>
      <c r="G232" s="148">
        <v>2836</v>
      </c>
      <c r="H232" s="148">
        <v>4066</v>
      </c>
      <c r="I232" s="148">
        <v>3726</v>
      </c>
      <c r="K232" s="153"/>
      <c r="L232" s="78"/>
      <c r="M232" s="78"/>
      <c r="N232" s="78"/>
      <c r="O232" s="78"/>
      <c r="P232" s="78"/>
      <c r="Q232" s="78"/>
      <c r="S232" s="78"/>
      <c r="T232" s="78"/>
      <c r="U232" s="78"/>
      <c r="V232" s="78"/>
      <c r="W232" s="78"/>
      <c r="X232" s="78"/>
      <c r="Y232" s="78"/>
      <c r="Z232" s="78"/>
      <c r="AA232" s="78"/>
      <c r="AB232" s="78"/>
      <c r="AC232" s="78"/>
      <c r="AD232" s="78"/>
      <c r="AF232" s="78"/>
      <c r="AG232" s="78"/>
      <c r="AH232" s="78"/>
      <c r="AI232" s="78"/>
      <c r="AJ232" s="78"/>
      <c r="AK232" s="78"/>
      <c r="AL232" s="78"/>
    </row>
    <row r="233" spans="1:38" x14ac:dyDescent="0.35">
      <c r="A233" s="149">
        <v>0.48131944444444441</v>
      </c>
      <c r="B233" s="148">
        <v>37</v>
      </c>
      <c r="C233" s="148">
        <v>926</v>
      </c>
      <c r="D233" s="148">
        <v>17861</v>
      </c>
      <c r="E233" s="148">
        <v>16366</v>
      </c>
      <c r="F233" s="148">
        <v>17364</v>
      </c>
      <c r="G233" s="148">
        <v>3555</v>
      </c>
      <c r="H233" s="148">
        <v>3583</v>
      </c>
      <c r="I233" s="148">
        <v>3483</v>
      </c>
      <c r="K233" s="153"/>
      <c r="L233" s="78"/>
      <c r="M233" s="78"/>
      <c r="N233" s="78"/>
      <c r="O233" s="78"/>
      <c r="P233" s="78"/>
      <c r="Q233" s="78"/>
      <c r="S233" s="78"/>
      <c r="T233" s="78"/>
      <c r="U233" s="78"/>
      <c r="V233" s="78"/>
      <c r="W233" s="78"/>
      <c r="X233" s="78"/>
      <c r="Y233" s="78"/>
      <c r="Z233" s="78"/>
      <c r="AA233" s="78"/>
      <c r="AB233" s="78"/>
      <c r="AC233" s="78"/>
      <c r="AD233" s="78"/>
      <c r="AF233" s="78"/>
      <c r="AG233" s="78"/>
      <c r="AH233" s="78"/>
      <c r="AI233" s="78"/>
      <c r="AJ233" s="78"/>
      <c r="AK233" s="78"/>
      <c r="AL233" s="78"/>
    </row>
    <row r="234" spans="1:38" x14ac:dyDescent="0.35">
      <c r="A234" s="149">
        <v>0.48340277777777779</v>
      </c>
      <c r="B234" s="148">
        <v>37</v>
      </c>
      <c r="C234" s="148">
        <v>1194</v>
      </c>
      <c r="D234" s="148">
        <v>18737</v>
      </c>
      <c r="E234" s="148">
        <v>16056</v>
      </c>
      <c r="F234" s="148">
        <v>16917</v>
      </c>
      <c r="G234" s="148">
        <v>3485</v>
      </c>
      <c r="H234" s="148">
        <v>2772</v>
      </c>
      <c r="I234" s="148">
        <v>3823</v>
      </c>
      <c r="K234" s="153"/>
      <c r="L234" s="78"/>
      <c r="M234" s="78"/>
      <c r="N234" s="78"/>
      <c r="O234" s="78"/>
      <c r="P234" s="78"/>
      <c r="Q234" s="78"/>
      <c r="S234" s="78"/>
      <c r="T234" s="78"/>
      <c r="U234" s="78"/>
      <c r="V234" s="78"/>
      <c r="W234" s="78"/>
      <c r="X234" s="78"/>
      <c r="Y234" s="78"/>
      <c r="Z234" s="78"/>
      <c r="AA234" s="78"/>
      <c r="AB234" s="78"/>
      <c r="AC234" s="78"/>
      <c r="AD234" s="78"/>
      <c r="AF234" s="78"/>
      <c r="AG234" s="78"/>
      <c r="AH234" s="78"/>
      <c r="AI234" s="78"/>
      <c r="AJ234" s="78"/>
      <c r="AK234" s="78"/>
      <c r="AL234" s="78"/>
    </row>
    <row r="235" spans="1:38" x14ac:dyDescent="0.35">
      <c r="A235" s="149">
        <v>0.48548611111111112</v>
      </c>
      <c r="B235" s="148">
        <v>37</v>
      </c>
      <c r="C235" s="148">
        <v>1202</v>
      </c>
      <c r="D235" s="148">
        <v>17571</v>
      </c>
      <c r="E235" s="148">
        <v>18638</v>
      </c>
      <c r="F235" s="148">
        <v>16216</v>
      </c>
      <c r="G235" s="148">
        <v>3218</v>
      </c>
      <c r="H235" s="148">
        <v>3775</v>
      </c>
      <c r="I235" s="148">
        <v>4298</v>
      </c>
      <c r="K235" s="153"/>
      <c r="L235" s="78"/>
      <c r="M235" s="78"/>
      <c r="N235" s="78"/>
      <c r="O235" s="78"/>
      <c r="P235" s="78"/>
      <c r="Q235" s="78"/>
      <c r="S235" s="78"/>
      <c r="T235" s="78"/>
      <c r="U235" s="78"/>
      <c r="V235" s="78"/>
      <c r="W235" s="78"/>
      <c r="X235" s="78"/>
      <c r="Y235" s="78"/>
      <c r="Z235" s="78"/>
      <c r="AA235" s="78"/>
      <c r="AB235" s="78"/>
      <c r="AC235" s="78"/>
      <c r="AD235" s="78"/>
      <c r="AF235" s="78"/>
      <c r="AG235" s="78"/>
      <c r="AH235" s="78"/>
      <c r="AI235" s="78"/>
      <c r="AJ235" s="78"/>
      <c r="AK235" s="78"/>
      <c r="AL235" s="78"/>
    </row>
    <row r="236" spans="1:38" x14ac:dyDescent="0.35">
      <c r="A236" s="149">
        <v>0.48756944444444444</v>
      </c>
      <c r="B236" s="148">
        <v>37</v>
      </c>
      <c r="C236" s="148">
        <v>1178</v>
      </c>
      <c r="D236" s="148">
        <v>17731</v>
      </c>
      <c r="E236" s="148">
        <v>16654</v>
      </c>
      <c r="F236" s="148">
        <v>17249</v>
      </c>
      <c r="G236" s="148">
        <v>3219</v>
      </c>
      <c r="H236" s="148">
        <v>3292</v>
      </c>
      <c r="I236" s="148">
        <v>3652</v>
      </c>
      <c r="K236" s="153"/>
      <c r="L236" s="78"/>
      <c r="M236" s="78"/>
      <c r="N236" s="78"/>
      <c r="O236" s="78"/>
      <c r="P236" s="78"/>
      <c r="Q236" s="78"/>
      <c r="S236" s="78"/>
      <c r="T236" s="78"/>
      <c r="U236" s="78"/>
      <c r="V236" s="78"/>
      <c r="W236" s="78"/>
      <c r="X236" s="78"/>
      <c r="Y236" s="78"/>
      <c r="Z236" s="78"/>
      <c r="AA236" s="78"/>
      <c r="AB236" s="78"/>
      <c r="AC236" s="78"/>
      <c r="AD236" s="78"/>
      <c r="AF236" s="78"/>
      <c r="AG236" s="78"/>
      <c r="AH236" s="78"/>
      <c r="AI236" s="78"/>
      <c r="AJ236" s="78"/>
      <c r="AK236" s="78"/>
      <c r="AL236" s="78"/>
    </row>
    <row r="237" spans="1:38" x14ac:dyDescent="0.35">
      <c r="A237" s="149">
        <v>0.48965277777777777</v>
      </c>
      <c r="B237" s="148">
        <v>37</v>
      </c>
      <c r="C237" s="148">
        <v>1439</v>
      </c>
      <c r="D237" s="148">
        <v>18120</v>
      </c>
      <c r="E237" s="148">
        <v>16712</v>
      </c>
      <c r="F237" s="148">
        <v>19111</v>
      </c>
      <c r="G237" s="148">
        <v>3189</v>
      </c>
      <c r="H237" s="148">
        <v>3653</v>
      </c>
      <c r="I237" s="148">
        <v>3622</v>
      </c>
      <c r="K237" s="153"/>
      <c r="L237" s="78"/>
      <c r="M237" s="78"/>
      <c r="N237" s="78"/>
      <c r="O237" s="78"/>
      <c r="P237" s="78"/>
      <c r="Q237" s="78"/>
      <c r="S237" s="78"/>
      <c r="T237" s="78"/>
      <c r="U237" s="78"/>
      <c r="V237" s="78"/>
      <c r="W237" s="78"/>
      <c r="X237" s="78"/>
      <c r="Y237" s="78"/>
      <c r="Z237" s="78"/>
      <c r="AA237" s="78"/>
      <c r="AB237" s="78"/>
      <c r="AC237" s="78"/>
      <c r="AD237" s="78"/>
      <c r="AF237" s="78"/>
      <c r="AG237" s="78"/>
      <c r="AH237" s="78"/>
      <c r="AI237" s="78"/>
      <c r="AJ237" s="78"/>
      <c r="AK237" s="78"/>
      <c r="AL237" s="78"/>
    </row>
    <row r="238" spans="1:38" x14ac:dyDescent="0.35">
      <c r="A238" s="149">
        <v>0.4917361111111111</v>
      </c>
      <c r="B238" s="148">
        <v>37</v>
      </c>
      <c r="C238" s="148">
        <v>878</v>
      </c>
      <c r="D238" s="148">
        <v>18049</v>
      </c>
      <c r="E238" s="148">
        <v>16677</v>
      </c>
      <c r="F238" s="148">
        <v>17513</v>
      </c>
      <c r="G238" s="148">
        <v>4182</v>
      </c>
      <c r="H238" s="148">
        <v>3725</v>
      </c>
      <c r="I238" s="148">
        <v>4119</v>
      </c>
      <c r="K238" s="153"/>
      <c r="L238" s="78"/>
      <c r="M238" s="78"/>
      <c r="N238" s="78"/>
      <c r="O238" s="78"/>
      <c r="P238" s="78"/>
      <c r="Q238" s="78"/>
      <c r="S238" s="78"/>
      <c r="T238" s="78"/>
      <c r="U238" s="78"/>
      <c r="V238" s="78"/>
      <c r="W238" s="78"/>
      <c r="X238" s="78"/>
      <c r="Y238" s="78"/>
      <c r="Z238" s="78"/>
      <c r="AA238" s="78"/>
      <c r="AB238" s="78"/>
      <c r="AC238" s="78"/>
      <c r="AD238" s="78"/>
      <c r="AF238" s="78"/>
      <c r="AG238" s="78"/>
      <c r="AH238" s="78"/>
      <c r="AI238" s="78"/>
      <c r="AJ238" s="78"/>
      <c r="AK238" s="78"/>
      <c r="AL238" s="78"/>
    </row>
    <row r="239" spans="1:38" x14ac:dyDescent="0.35">
      <c r="A239" s="149">
        <v>0.49381944444444442</v>
      </c>
      <c r="B239" s="148">
        <v>37</v>
      </c>
      <c r="C239" s="148">
        <v>1132</v>
      </c>
      <c r="D239" s="148">
        <v>18035</v>
      </c>
      <c r="E239" s="148">
        <v>17404</v>
      </c>
      <c r="F239" s="148">
        <v>17488</v>
      </c>
      <c r="G239" s="148">
        <v>2851</v>
      </c>
      <c r="H239" s="148">
        <v>3297</v>
      </c>
      <c r="I239" s="148">
        <v>3899</v>
      </c>
      <c r="K239" s="153"/>
      <c r="L239" s="78"/>
      <c r="M239" s="78"/>
      <c r="N239" s="78"/>
      <c r="O239" s="78"/>
      <c r="P239" s="78"/>
      <c r="Q239" s="78"/>
      <c r="S239" s="78"/>
      <c r="T239" s="78"/>
      <c r="U239" s="78"/>
      <c r="V239" s="78"/>
      <c r="W239" s="78"/>
      <c r="X239" s="78"/>
      <c r="Y239" s="78"/>
      <c r="Z239" s="78"/>
      <c r="AA239" s="78"/>
      <c r="AB239" s="78"/>
      <c r="AC239" s="78"/>
      <c r="AD239" s="78"/>
      <c r="AF239" s="78"/>
      <c r="AG239" s="78"/>
      <c r="AH239" s="78"/>
      <c r="AI239" s="78"/>
      <c r="AJ239" s="78"/>
      <c r="AK239" s="78"/>
      <c r="AL239" s="78"/>
    </row>
    <row r="240" spans="1:38" x14ac:dyDescent="0.35">
      <c r="A240" s="149">
        <v>0.4959027777777778</v>
      </c>
      <c r="B240" s="148">
        <v>37</v>
      </c>
      <c r="C240" s="148">
        <v>1317</v>
      </c>
      <c r="D240" s="148">
        <v>17689</v>
      </c>
      <c r="E240" s="148">
        <v>16160</v>
      </c>
      <c r="F240" s="148">
        <v>17707</v>
      </c>
      <c r="G240" s="148">
        <v>3111</v>
      </c>
      <c r="H240" s="148">
        <v>3561</v>
      </c>
      <c r="I240" s="148">
        <v>3799</v>
      </c>
      <c r="K240" s="153"/>
      <c r="L240" s="78"/>
      <c r="M240" s="78"/>
      <c r="N240" s="78"/>
      <c r="O240" s="78"/>
      <c r="P240" s="78"/>
      <c r="Q240" s="78"/>
      <c r="S240" s="78"/>
      <c r="T240" s="78"/>
      <c r="U240" s="78"/>
      <c r="V240" s="78"/>
      <c r="W240" s="78"/>
      <c r="X240" s="78"/>
      <c r="Y240" s="78"/>
      <c r="Z240" s="78"/>
      <c r="AA240" s="78"/>
      <c r="AB240" s="78"/>
      <c r="AC240" s="78"/>
      <c r="AD240" s="78"/>
      <c r="AF240" s="78"/>
      <c r="AG240" s="78"/>
      <c r="AH240" s="78"/>
      <c r="AI240" s="78"/>
      <c r="AJ240" s="78"/>
      <c r="AK240" s="78"/>
      <c r="AL240" s="78"/>
    </row>
    <row r="241" spans="1:38" x14ac:dyDescent="0.35">
      <c r="A241" s="149">
        <v>0.49798611111111107</v>
      </c>
      <c r="B241" s="148">
        <v>37</v>
      </c>
      <c r="C241" s="148">
        <v>1086</v>
      </c>
      <c r="D241" s="148">
        <v>17977</v>
      </c>
      <c r="E241" s="148">
        <v>17937</v>
      </c>
      <c r="F241" s="148">
        <v>18070</v>
      </c>
      <c r="G241" s="148">
        <v>3309</v>
      </c>
      <c r="H241" s="148">
        <v>4400</v>
      </c>
      <c r="I241" s="148">
        <v>3788</v>
      </c>
      <c r="K241" s="153"/>
      <c r="L241" s="78"/>
      <c r="M241" s="78"/>
      <c r="N241" s="78"/>
      <c r="O241" s="78"/>
      <c r="P241" s="78"/>
      <c r="Q241" s="78"/>
      <c r="S241" s="78"/>
      <c r="T241" s="78"/>
      <c r="U241" s="78"/>
      <c r="V241" s="78"/>
      <c r="W241" s="78"/>
      <c r="X241" s="78"/>
      <c r="Y241" s="78"/>
      <c r="Z241" s="78"/>
      <c r="AA241" s="78"/>
      <c r="AB241" s="78"/>
      <c r="AC241" s="78"/>
      <c r="AD241" s="78"/>
      <c r="AF241" s="78"/>
      <c r="AG241" s="78"/>
      <c r="AH241" s="78"/>
      <c r="AI241" s="78"/>
      <c r="AJ241" s="78"/>
      <c r="AK241" s="78"/>
      <c r="AL241" s="78"/>
    </row>
    <row r="242" spans="1:38" x14ac:dyDescent="0.35">
      <c r="A242" s="149">
        <v>0.50006944444444446</v>
      </c>
      <c r="B242" s="148">
        <v>37</v>
      </c>
      <c r="C242" s="148">
        <v>1174</v>
      </c>
      <c r="D242" s="148">
        <v>18194</v>
      </c>
      <c r="E242" s="148">
        <v>17480</v>
      </c>
      <c r="F242" s="148">
        <v>17681</v>
      </c>
      <c r="G242" s="148">
        <v>3210</v>
      </c>
      <c r="H242" s="148">
        <v>4390</v>
      </c>
      <c r="I242" s="148">
        <v>3951</v>
      </c>
      <c r="K242" s="153"/>
      <c r="L242" s="78"/>
      <c r="M242" s="78"/>
      <c r="N242" s="78"/>
      <c r="O242" s="78"/>
      <c r="P242" s="78"/>
      <c r="Q242" s="78"/>
      <c r="S242" s="78"/>
      <c r="T242" s="78"/>
      <c r="U242" s="78"/>
      <c r="V242" s="78"/>
      <c r="W242" s="78"/>
      <c r="X242" s="78"/>
      <c r="Y242" s="78"/>
      <c r="Z242" s="78"/>
      <c r="AA242" s="78"/>
      <c r="AB242" s="78"/>
      <c r="AC242" s="78"/>
      <c r="AD242" s="78"/>
      <c r="AF242" s="78"/>
      <c r="AG242" s="78"/>
      <c r="AH242" s="78"/>
      <c r="AI242" s="78"/>
      <c r="AJ242" s="78"/>
      <c r="AK242" s="78"/>
      <c r="AL242"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workbookViewId="0">
      <selection activeCell="N27" sqref="N27"/>
    </sheetView>
  </sheetViews>
  <sheetFormatPr defaultRowHeight="14.5" x14ac:dyDescent="0.35"/>
  <sheetData>
    <row r="1" spans="1:9" x14ac:dyDescent="0.35">
      <c r="A1" s="148" t="s">
        <v>128</v>
      </c>
      <c r="B1" s="152" t="s">
        <v>186</v>
      </c>
      <c r="C1" s="148" t="s">
        <v>80</v>
      </c>
      <c r="D1" s="148" t="s">
        <v>81</v>
      </c>
      <c r="E1" s="148" t="s">
        <v>82</v>
      </c>
      <c r="F1" s="148" t="s">
        <v>83</v>
      </c>
      <c r="G1" s="148" t="s">
        <v>125</v>
      </c>
      <c r="H1" s="148" t="s">
        <v>124</v>
      </c>
      <c r="I1" s="148" t="s">
        <v>123</v>
      </c>
    </row>
    <row r="2" spans="1:9" x14ac:dyDescent="0.35">
      <c r="A2" s="149">
        <v>1.3888888888888889E-4</v>
      </c>
      <c r="B2" s="148">
        <v>37</v>
      </c>
      <c r="C2" s="148">
        <v>20</v>
      </c>
      <c r="D2" s="148">
        <v>18</v>
      </c>
      <c r="E2" s="148">
        <v>19</v>
      </c>
      <c r="F2" s="148">
        <v>22</v>
      </c>
      <c r="G2" s="148">
        <v>20</v>
      </c>
      <c r="H2" s="148">
        <v>19</v>
      </c>
      <c r="I2" s="148">
        <v>26</v>
      </c>
    </row>
    <row r="3" spans="1:9" x14ac:dyDescent="0.35">
      <c r="A3" s="149">
        <v>2.2222222222222222E-3</v>
      </c>
      <c r="B3" s="148">
        <v>37</v>
      </c>
      <c r="C3" s="148">
        <v>14</v>
      </c>
      <c r="D3" s="148">
        <v>26</v>
      </c>
      <c r="E3" s="148">
        <v>25</v>
      </c>
      <c r="F3" s="148">
        <v>33</v>
      </c>
      <c r="G3" s="148">
        <v>21</v>
      </c>
      <c r="H3" s="148">
        <v>22</v>
      </c>
      <c r="I3" s="148">
        <v>20</v>
      </c>
    </row>
    <row r="4" spans="1:9" x14ac:dyDescent="0.35">
      <c r="A4" s="149">
        <v>4.3055555555555555E-3</v>
      </c>
      <c r="B4" s="148">
        <v>37</v>
      </c>
      <c r="C4" s="148">
        <v>13</v>
      </c>
      <c r="D4" s="148">
        <v>72</v>
      </c>
      <c r="E4" s="148">
        <v>66</v>
      </c>
      <c r="F4" s="148">
        <v>65</v>
      </c>
      <c r="G4" s="148">
        <v>17</v>
      </c>
      <c r="H4" s="148">
        <v>32</v>
      </c>
      <c r="I4" s="148">
        <v>19</v>
      </c>
    </row>
    <row r="5" spans="1:9" x14ac:dyDescent="0.35">
      <c r="A5" s="149">
        <v>6.3888888888888884E-3</v>
      </c>
      <c r="B5" s="148">
        <v>37</v>
      </c>
      <c r="C5" s="148">
        <v>18</v>
      </c>
      <c r="D5" s="148">
        <v>200</v>
      </c>
      <c r="E5" s="148">
        <v>162</v>
      </c>
      <c r="F5" s="148">
        <v>177</v>
      </c>
      <c r="G5" s="148">
        <v>15</v>
      </c>
      <c r="H5" s="148">
        <v>27</v>
      </c>
      <c r="I5" s="148">
        <v>18</v>
      </c>
    </row>
    <row r="6" spans="1:9" x14ac:dyDescent="0.35">
      <c r="A6" s="149">
        <v>8.4722222222222213E-3</v>
      </c>
      <c r="B6" s="148">
        <v>37</v>
      </c>
      <c r="C6" s="148">
        <v>14</v>
      </c>
      <c r="D6" s="148">
        <v>417</v>
      </c>
      <c r="E6" s="148">
        <v>347</v>
      </c>
      <c r="F6" s="148">
        <v>380</v>
      </c>
      <c r="G6" s="148">
        <v>16</v>
      </c>
      <c r="H6" s="148">
        <v>26</v>
      </c>
      <c r="I6" s="148">
        <v>20</v>
      </c>
    </row>
    <row r="7" spans="1:9" x14ac:dyDescent="0.35">
      <c r="A7" s="149">
        <v>1.0555555555555554E-2</v>
      </c>
      <c r="B7" s="148">
        <v>37</v>
      </c>
      <c r="C7" s="148">
        <v>24</v>
      </c>
      <c r="D7" s="148">
        <v>729</v>
      </c>
      <c r="E7" s="148">
        <v>629</v>
      </c>
      <c r="F7" s="148">
        <v>658</v>
      </c>
      <c r="G7" s="148">
        <v>23</v>
      </c>
      <c r="H7" s="148">
        <v>22</v>
      </c>
      <c r="I7" s="148">
        <v>19</v>
      </c>
    </row>
    <row r="8" spans="1:9" x14ac:dyDescent="0.35">
      <c r="A8" s="149">
        <v>1.2638888888888889E-2</v>
      </c>
      <c r="B8" s="148">
        <v>37</v>
      </c>
      <c r="C8" s="148">
        <v>18</v>
      </c>
      <c r="D8" s="148">
        <v>1170</v>
      </c>
      <c r="E8" s="148">
        <v>1023</v>
      </c>
      <c r="F8" s="148">
        <v>1057</v>
      </c>
      <c r="G8" s="148">
        <v>17</v>
      </c>
      <c r="H8" s="148">
        <v>22</v>
      </c>
      <c r="I8" s="148">
        <v>18</v>
      </c>
    </row>
    <row r="9" spans="1:9" x14ac:dyDescent="0.35">
      <c r="A9" s="149">
        <v>1.4722222222222222E-2</v>
      </c>
      <c r="B9" s="148">
        <v>37</v>
      </c>
      <c r="C9" s="148">
        <v>26</v>
      </c>
      <c r="D9" s="148">
        <v>1726</v>
      </c>
      <c r="E9" s="148">
        <v>1505</v>
      </c>
      <c r="F9" s="148">
        <v>1545</v>
      </c>
      <c r="G9" s="148">
        <v>19</v>
      </c>
      <c r="H9" s="148">
        <v>25</v>
      </c>
      <c r="I9" s="148">
        <v>17</v>
      </c>
    </row>
    <row r="10" spans="1:9" x14ac:dyDescent="0.35">
      <c r="A10" s="149">
        <v>1.6805555555555556E-2</v>
      </c>
      <c r="B10" s="148">
        <v>37</v>
      </c>
      <c r="C10" s="148">
        <v>15</v>
      </c>
      <c r="D10" s="148">
        <v>2336</v>
      </c>
      <c r="E10" s="148">
        <v>2029</v>
      </c>
      <c r="F10" s="148">
        <v>2087</v>
      </c>
      <c r="G10" s="148">
        <v>20</v>
      </c>
      <c r="H10" s="148">
        <v>19</v>
      </c>
      <c r="I10" s="148">
        <v>23</v>
      </c>
    </row>
    <row r="11" spans="1:9" x14ac:dyDescent="0.35">
      <c r="A11" s="149">
        <v>1.8888888888888889E-2</v>
      </c>
      <c r="B11" s="148">
        <v>37</v>
      </c>
      <c r="C11" s="148">
        <v>19</v>
      </c>
      <c r="D11" s="148">
        <v>3119</v>
      </c>
      <c r="E11" s="148">
        <v>2733</v>
      </c>
      <c r="F11" s="148">
        <v>2759</v>
      </c>
      <c r="G11" s="148">
        <v>18</v>
      </c>
      <c r="H11" s="148">
        <v>21</v>
      </c>
      <c r="I11" s="148">
        <v>20</v>
      </c>
    </row>
    <row r="12" spans="1:9" x14ac:dyDescent="0.35">
      <c r="A12" s="149">
        <v>2.0972222222222222E-2</v>
      </c>
      <c r="B12" s="148">
        <v>37</v>
      </c>
      <c r="C12" s="148">
        <v>26</v>
      </c>
      <c r="D12" s="148">
        <v>3897</v>
      </c>
      <c r="E12" s="148">
        <v>3383</v>
      </c>
      <c r="F12" s="148">
        <v>3392</v>
      </c>
      <c r="G12" s="148">
        <v>22</v>
      </c>
      <c r="H12" s="148">
        <v>22</v>
      </c>
      <c r="I12" s="148">
        <v>20</v>
      </c>
    </row>
    <row r="13" spans="1:9" x14ac:dyDescent="0.35">
      <c r="A13" s="149">
        <v>2.3055555555555555E-2</v>
      </c>
      <c r="B13" s="148">
        <v>37</v>
      </c>
      <c r="C13" s="148">
        <v>25</v>
      </c>
      <c r="D13" s="148">
        <v>4753</v>
      </c>
      <c r="E13" s="148">
        <v>4102</v>
      </c>
      <c r="F13" s="148">
        <v>4129</v>
      </c>
      <c r="G13" s="148">
        <v>27</v>
      </c>
      <c r="H13" s="148">
        <v>18</v>
      </c>
      <c r="I13" s="148">
        <v>17</v>
      </c>
    </row>
    <row r="14" spans="1:9" x14ac:dyDescent="0.35">
      <c r="A14" s="149">
        <v>2.5138888888888891E-2</v>
      </c>
      <c r="B14" s="148">
        <v>37</v>
      </c>
      <c r="C14" s="148">
        <v>19</v>
      </c>
      <c r="D14" s="148">
        <v>5609</v>
      </c>
      <c r="E14" s="148">
        <v>4877</v>
      </c>
      <c r="F14" s="148">
        <v>4855</v>
      </c>
      <c r="G14" s="148">
        <v>22</v>
      </c>
      <c r="H14" s="148">
        <v>26</v>
      </c>
      <c r="I14" s="148">
        <v>20</v>
      </c>
    </row>
    <row r="15" spans="1:9" x14ac:dyDescent="0.35">
      <c r="A15" s="149">
        <v>2.7222222222222228E-2</v>
      </c>
      <c r="B15" s="148">
        <v>37</v>
      </c>
      <c r="C15" s="148">
        <v>21</v>
      </c>
      <c r="D15" s="148">
        <v>6595</v>
      </c>
      <c r="E15" s="148">
        <v>5610</v>
      </c>
      <c r="F15" s="148">
        <v>5615</v>
      </c>
      <c r="G15" s="148">
        <v>26</v>
      </c>
      <c r="H15" s="148">
        <v>27</v>
      </c>
      <c r="I15" s="148">
        <v>16</v>
      </c>
    </row>
    <row r="16" spans="1:9" x14ac:dyDescent="0.35">
      <c r="A16" s="149">
        <v>2.9305555555555557E-2</v>
      </c>
      <c r="B16" s="148">
        <v>37</v>
      </c>
      <c r="C16" s="148">
        <v>21</v>
      </c>
      <c r="D16" s="148">
        <v>7464</v>
      </c>
      <c r="E16" s="148">
        <v>6441</v>
      </c>
      <c r="F16" s="148">
        <v>6408</v>
      </c>
      <c r="G16" s="148">
        <v>20</v>
      </c>
      <c r="H16" s="148">
        <v>20</v>
      </c>
      <c r="I16" s="148">
        <v>18</v>
      </c>
    </row>
    <row r="17" spans="1:9" x14ac:dyDescent="0.35">
      <c r="A17" s="149">
        <v>3.138888888888889E-2</v>
      </c>
      <c r="B17" s="148">
        <v>37</v>
      </c>
      <c r="C17" s="148">
        <v>18</v>
      </c>
      <c r="D17" s="148">
        <v>8284</v>
      </c>
      <c r="E17" s="148">
        <v>7246</v>
      </c>
      <c r="F17" s="148">
        <v>7190</v>
      </c>
      <c r="G17" s="148">
        <v>20</v>
      </c>
      <c r="H17" s="148">
        <v>27</v>
      </c>
      <c r="I17" s="148">
        <v>24</v>
      </c>
    </row>
    <row r="18" spans="1:9" x14ac:dyDescent="0.35">
      <c r="A18" s="149">
        <v>3.3472222222222223E-2</v>
      </c>
      <c r="B18" s="148">
        <v>37</v>
      </c>
      <c r="C18" s="148">
        <v>24</v>
      </c>
      <c r="D18" s="148">
        <v>9248</v>
      </c>
      <c r="E18" s="148">
        <v>8031</v>
      </c>
      <c r="F18" s="148">
        <v>7993</v>
      </c>
      <c r="G18" s="148">
        <v>20</v>
      </c>
      <c r="H18" s="148">
        <v>19</v>
      </c>
      <c r="I18" s="148">
        <v>21</v>
      </c>
    </row>
    <row r="19" spans="1:9" x14ac:dyDescent="0.35">
      <c r="A19" s="149">
        <v>3.5555555555555556E-2</v>
      </c>
      <c r="B19" s="148">
        <v>37</v>
      </c>
      <c r="C19" s="148">
        <v>21</v>
      </c>
      <c r="D19" s="148">
        <v>10047</v>
      </c>
      <c r="E19" s="148">
        <v>8837</v>
      </c>
      <c r="F19" s="148">
        <v>8758</v>
      </c>
      <c r="G19" s="148">
        <v>19</v>
      </c>
      <c r="H19" s="148">
        <v>20</v>
      </c>
      <c r="I19" s="148">
        <v>17</v>
      </c>
    </row>
    <row r="20" spans="1:9" x14ac:dyDescent="0.35">
      <c r="A20" s="149">
        <v>3.7638888888888895E-2</v>
      </c>
      <c r="B20" s="148">
        <v>37</v>
      </c>
      <c r="C20" s="148">
        <v>19</v>
      </c>
      <c r="D20" s="148">
        <v>11127</v>
      </c>
      <c r="E20" s="148">
        <v>9575</v>
      </c>
      <c r="F20" s="148">
        <v>9562</v>
      </c>
      <c r="G20" s="148">
        <v>24</v>
      </c>
      <c r="H20" s="148">
        <v>18</v>
      </c>
      <c r="I20" s="148">
        <v>27</v>
      </c>
    </row>
    <row r="21" spans="1:9" x14ac:dyDescent="0.35">
      <c r="A21" s="149">
        <v>3.9722222222222221E-2</v>
      </c>
      <c r="B21" s="148">
        <v>37</v>
      </c>
      <c r="C21" s="148">
        <v>21</v>
      </c>
      <c r="D21" s="148">
        <v>11790</v>
      </c>
      <c r="E21" s="148">
        <v>10265</v>
      </c>
      <c r="F21" s="148">
        <v>10162</v>
      </c>
      <c r="G21" s="148">
        <v>21</v>
      </c>
      <c r="H21" s="148">
        <v>20</v>
      </c>
      <c r="I21" s="148">
        <v>29</v>
      </c>
    </row>
    <row r="22" spans="1:9" x14ac:dyDescent="0.35">
      <c r="A22" s="149">
        <v>4.1805555555555561E-2</v>
      </c>
      <c r="B22" s="148">
        <v>37</v>
      </c>
      <c r="C22" s="148">
        <v>24</v>
      </c>
      <c r="D22" s="148">
        <v>12685</v>
      </c>
      <c r="E22" s="148">
        <v>11011</v>
      </c>
      <c r="F22" s="148">
        <v>10965</v>
      </c>
      <c r="G22" s="148">
        <v>18</v>
      </c>
      <c r="H22" s="148">
        <v>19</v>
      </c>
      <c r="I22" s="148">
        <v>18</v>
      </c>
    </row>
    <row r="23" spans="1:9" x14ac:dyDescent="0.35">
      <c r="A23" s="149">
        <v>4.3888888888888887E-2</v>
      </c>
      <c r="B23" s="148">
        <v>37</v>
      </c>
      <c r="C23" s="148">
        <v>17</v>
      </c>
      <c r="D23" s="148">
        <v>13459</v>
      </c>
      <c r="E23" s="148">
        <v>11551</v>
      </c>
      <c r="F23" s="148">
        <v>11584</v>
      </c>
      <c r="G23" s="148">
        <v>22</v>
      </c>
      <c r="H23" s="148">
        <v>27</v>
      </c>
      <c r="I23" s="148">
        <v>22</v>
      </c>
    </row>
    <row r="24" spans="1:9" x14ac:dyDescent="0.35">
      <c r="A24" s="149">
        <v>4.597222222222222E-2</v>
      </c>
      <c r="B24" s="148">
        <v>37</v>
      </c>
      <c r="C24" s="148">
        <v>26</v>
      </c>
      <c r="D24" s="148">
        <v>14098</v>
      </c>
      <c r="E24" s="148">
        <v>12396</v>
      </c>
      <c r="F24" s="148">
        <v>12090</v>
      </c>
      <c r="G24" s="148">
        <v>28</v>
      </c>
      <c r="H24" s="148">
        <v>27</v>
      </c>
      <c r="I24" s="148">
        <v>27</v>
      </c>
    </row>
    <row r="25" spans="1:9" x14ac:dyDescent="0.35">
      <c r="A25" s="149">
        <v>4.8055555555555553E-2</v>
      </c>
      <c r="B25" s="148">
        <v>37</v>
      </c>
      <c r="C25" s="148">
        <v>22</v>
      </c>
      <c r="D25" s="148">
        <v>14579</v>
      </c>
      <c r="E25" s="148">
        <v>13099</v>
      </c>
      <c r="F25" s="148">
        <v>12839</v>
      </c>
      <c r="G25" s="148">
        <v>19</v>
      </c>
      <c r="H25" s="148">
        <v>26</v>
      </c>
      <c r="I25" s="148">
        <v>22</v>
      </c>
    </row>
    <row r="26" spans="1:9" x14ac:dyDescent="0.35">
      <c r="A26" s="149">
        <v>5.0138888888888893E-2</v>
      </c>
      <c r="B26" s="148">
        <v>37</v>
      </c>
      <c r="C26" s="148">
        <v>22</v>
      </c>
      <c r="D26" s="148">
        <v>15609</v>
      </c>
      <c r="E26" s="148">
        <v>13633</v>
      </c>
      <c r="F26" s="148">
        <v>13258</v>
      </c>
      <c r="G26" s="148">
        <v>22</v>
      </c>
      <c r="H26" s="148">
        <v>20</v>
      </c>
      <c r="I26" s="148">
        <v>21</v>
      </c>
    </row>
    <row r="27" spans="1:9" x14ac:dyDescent="0.35">
      <c r="A27" s="149">
        <v>5.2222222222222225E-2</v>
      </c>
      <c r="B27" s="148">
        <v>37</v>
      </c>
      <c r="C27" s="148">
        <v>23</v>
      </c>
      <c r="D27" s="148">
        <v>15920</v>
      </c>
      <c r="E27" s="148">
        <v>14123</v>
      </c>
      <c r="F27" s="148">
        <v>13861</v>
      </c>
      <c r="G27" s="148">
        <v>19</v>
      </c>
      <c r="H27" s="148">
        <v>25</v>
      </c>
      <c r="I27" s="148">
        <v>28</v>
      </c>
    </row>
    <row r="28" spans="1:9" x14ac:dyDescent="0.35">
      <c r="A28" s="149">
        <v>5.4305555555555551E-2</v>
      </c>
      <c r="B28" s="148">
        <v>37</v>
      </c>
      <c r="C28" s="148">
        <v>18</v>
      </c>
      <c r="D28" s="148">
        <v>16451</v>
      </c>
      <c r="E28" s="148">
        <v>14563</v>
      </c>
      <c r="F28" s="148">
        <v>14128</v>
      </c>
      <c r="G28" s="148">
        <v>23</v>
      </c>
      <c r="H28" s="148">
        <v>25</v>
      </c>
      <c r="I28" s="148">
        <v>29</v>
      </c>
    </row>
    <row r="29" spans="1:9" x14ac:dyDescent="0.35">
      <c r="A29" s="149">
        <v>5.6388888888888884E-2</v>
      </c>
      <c r="B29" s="148">
        <v>37</v>
      </c>
      <c r="C29" s="148">
        <v>24</v>
      </c>
      <c r="D29" s="148">
        <v>17143</v>
      </c>
      <c r="E29" s="148">
        <v>15125</v>
      </c>
      <c r="F29" s="148">
        <v>14870</v>
      </c>
      <c r="G29" s="148">
        <v>17</v>
      </c>
      <c r="H29" s="148">
        <v>23</v>
      </c>
      <c r="I29" s="148">
        <v>27</v>
      </c>
    </row>
    <row r="30" spans="1:9" x14ac:dyDescent="0.35">
      <c r="A30" s="149">
        <v>5.8472222222222224E-2</v>
      </c>
      <c r="B30" s="148">
        <v>37</v>
      </c>
      <c r="C30" s="148">
        <v>22</v>
      </c>
      <c r="D30" s="148">
        <v>17820</v>
      </c>
      <c r="E30" s="148">
        <v>15602</v>
      </c>
      <c r="F30" s="148">
        <v>15140</v>
      </c>
      <c r="G30" s="148">
        <v>24</v>
      </c>
      <c r="H30" s="148">
        <v>18</v>
      </c>
      <c r="I30" s="148">
        <v>28</v>
      </c>
    </row>
    <row r="31" spans="1:9" x14ac:dyDescent="0.35">
      <c r="A31" s="149">
        <v>6.0555555555555557E-2</v>
      </c>
      <c r="B31" s="148">
        <v>37</v>
      </c>
      <c r="C31" s="148">
        <v>22</v>
      </c>
      <c r="D31" s="148">
        <v>18007</v>
      </c>
      <c r="E31" s="148">
        <v>15824</v>
      </c>
      <c r="F31" s="148">
        <v>15694</v>
      </c>
      <c r="G31" s="148">
        <v>24</v>
      </c>
      <c r="H31" s="148">
        <v>27</v>
      </c>
      <c r="I31" s="148">
        <v>25</v>
      </c>
    </row>
    <row r="32" spans="1:9" x14ac:dyDescent="0.35">
      <c r="A32" s="149">
        <v>6.2638888888888897E-2</v>
      </c>
      <c r="B32" s="148">
        <v>37</v>
      </c>
      <c r="C32" s="148">
        <v>18</v>
      </c>
      <c r="D32" s="148">
        <v>18608</v>
      </c>
      <c r="E32" s="148">
        <v>16332</v>
      </c>
      <c r="F32" s="148">
        <v>16051</v>
      </c>
      <c r="G32" s="148">
        <v>28</v>
      </c>
      <c r="H32" s="148">
        <v>21</v>
      </c>
      <c r="I32" s="148">
        <v>31</v>
      </c>
    </row>
    <row r="33" spans="1:9" x14ac:dyDescent="0.35">
      <c r="A33" s="149">
        <v>6.4722222222222223E-2</v>
      </c>
      <c r="B33" s="148">
        <v>37</v>
      </c>
      <c r="C33" s="148">
        <v>18</v>
      </c>
      <c r="D33" s="148">
        <v>18880</v>
      </c>
      <c r="E33" s="148">
        <v>16609</v>
      </c>
      <c r="F33" s="148">
        <v>16235</v>
      </c>
      <c r="G33" s="148">
        <v>29</v>
      </c>
      <c r="H33" s="148">
        <v>26</v>
      </c>
      <c r="I33" s="148">
        <v>21</v>
      </c>
    </row>
    <row r="34" spans="1:9" x14ac:dyDescent="0.35">
      <c r="A34" s="149">
        <v>6.6805555555555562E-2</v>
      </c>
      <c r="B34" s="148">
        <v>37</v>
      </c>
      <c r="C34" s="148">
        <v>24</v>
      </c>
      <c r="D34" s="148">
        <v>19105</v>
      </c>
      <c r="E34" s="148">
        <v>16877</v>
      </c>
      <c r="F34" s="148">
        <v>16534</v>
      </c>
      <c r="G34" s="148">
        <v>19</v>
      </c>
      <c r="H34" s="148">
        <v>22</v>
      </c>
      <c r="I34" s="148">
        <v>22</v>
      </c>
    </row>
    <row r="35" spans="1:9" x14ac:dyDescent="0.35">
      <c r="A35" s="149">
        <v>6.8888888888888888E-2</v>
      </c>
      <c r="B35" s="148">
        <v>37</v>
      </c>
      <c r="C35" s="148">
        <v>22</v>
      </c>
      <c r="D35" s="148">
        <v>19386</v>
      </c>
      <c r="E35" s="148">
        <v>17209</v>
      </c>
      <c r="F35" s="148">
        <v>16845</v>
      </c>
      <c r="G35" s="148">
        <v>20</v>
      </c>
      <c r="H35" s="148">
        <v>21</v>
      </c>
      <c r="I35" s="148">
        <v>23</v>
      </c>
    </row>
    <row r="36" spans="1:9" x14ac:dyDescent="0.35">
      <c r="A36" s="149">
        <v>7.0972222222222228E-2</v>
      </c>
      <c r="B36" s="148">
        <v>37</v>
      </c>
      <c r="C36" s="148">
        <v>25</v>
      </c>
      <c r="D36" s="148">
        <v>19692</v>
      </c>
      <c r="E36" s="148">
        <v>17294</v>
      </c>
      <c r="F36" s="148">
        <v>17080</v>
      </c>
      <c r="G36" s="148">
        <v>27</v>
      </c>
      <c r="H36" s="148">
        <v>25</v>
      </c>
      <c r="I36" s="148">
        <v>22</v>
      </c>
    </row>
    <row r="37" spans="1:9" x14ac:dyDescent="0.35">
      <c r="A37" s="149">
        <v>7.3055555555555554E-2</v>
      </c>
      <c r="B37" s="148">
        <v>37</v>
      </c>
      <c r="C37" s="148">
        <v>22</v>
      </c>
      <c r="D37" s="148">
        <v>19785</v>
      </c>
      <c r="E37" s="148">
        <v>17634</v>
      </c>
      <c r="F37" s="148">
        <v>16776</v>
      </c>
      <c r="G37" s="148">
        <v>26</v>
      </c>
      <c r="H37" s="148">
        <v>28</v>
      </c>
      <c r="I37" s="148">
        <v>29</v>
      </c>
    </row>
    <row r="38" spans="1:9" x14ac:dyDescent="0.35">
      <c r="A38" s="149">
        <v>7.513888888888888E-2</v>
      </c>
      <c r="B38" s="148">
        <v>37</v>
      </c>
      <c r="C38" s="148">
        <v>25</v>
      </c>
      <c r="D38" s="148">
        <v>19955</v>
      </c>
      <c r="E38" s="148">
        <v>17747</v>
      </c>
      <c r="F38" s="148">
        <v>17425</v>
      </c>
      <c r="G38" s="148">
        <v>28</v>
      </c>
      <c r="H38" s="148">
        <v>25</v>
      </c>
      <c r="I38" s="148">
        <v>21</v>
      </c>
    </row>
    <row r="39" spans="1:9" x14ac:dyDescent="0.35">
      <c r="A39" s="149">
        <v>7.7222222222222234E-2</v>
      </c>
      <c r="B39" s="148">
        <v>37</v>
      </c>
      <c r="C39" s="148">
        <v>24</v>
      </c>
      <c r="D39" s="148">
        <v>20108</v>
      </c>
      <c r="E39" s="148">
        <v>17831</v>
      </c>
      <c r="F39" s="148">
        <v>17397</v>
      </c>
      <c r="G39" s="148">
        <v>25</v>
      </c>
      <c r="H39" s="148">
        <v>26</v>
      </c>
      <c r="I39" s="148">
        <v>30</v>
      </c>
    </row>
    <row r="40" spans="1:9" x14ac:dyDescent="0.35">
      <c r="A40" s="149">
        <v>7.930555555555556E-2</v>
      </c>
      <c r="B40" s="148">
        <v>37</v>
      </c>
      <c r="C40" s="148">
        <v>22</v>
      </c>
      <c r="D40" s="148">
        <v>20135</v>
      </c>
      <c r="E40" s="148">
        <v>17923</v>
      </c>
      <c r="F40" s="148">
        <v>17440</v>
      </c>
      <c r="G40" s="148">
        <v>20</v>
      </c>
      <c r="H40" s="148">
        <v>24</v>
      </c>
      <c r="I40" s="148">
        <v>25</v>
      </c>
    </row>
    <row r="41" spans="1:9" x14ac:dyDescent="0.35">
      <c r="A41" s="149">
        <v>8.1388888888888886E-2</v>
      </c>
      <c r="B41" s="148">
        <v>37</v>
      </c>
      <c r="C41" s="148">
        <v>18</v>
      </c>
      <c r="D41" s="148">
        <v>20479</v>
      </c>
      <c r="E41" s="148">
        <v>17984</v>
      </c>
      <c r="F41" s="148">
        <v>17466</v>
      </c>
      <c r="G41" s="148">
        <v>25</v>
      </c>
      <c r="H41" s="148">
        <v>24</v>
      </c>
      <c r="I41" s="148">
        <v>28</v>
      </c>
    </row>
    <row r="42" spans="1:9" x14ac:dyDescent="0.35">
      <c r="A42" s="149">
        <v>8.3472222222222225E-2</v>
      </c>
      <c r="B42" s="148">
        <v>37</v>
      </c>
      <c r="C42" s="148">
        <v>19</v>
      </c>
      <c r="D42" s="148">
        <v>20571</v>
      </c>
      <c r="E42" s="148">
        <v>17959</v>
      </c>
      <c r="F42" s="148">
        <v>17834</v>
      </c>
      <c r="G42" s="148">
        <v>25</v>
      </c>
      <c r="H42" s="148">
        <v>25</v>
      </c>
      <c r="I42" s="148">
        <v>23</v>
      </c>
    </row>
    <row r="43" spans="1:9" x14ac:dyDescent="0.35">
      <c r="A43" s="149">
        <v>8.5555555555555551E-2</v>
      </c>
      <c r="B43" s="148">
        <v>36.9</v>
      </c>
      <c r="C43" s="148">
        <v>19</v>
      </c>
      <c r="D43" s="148">
        <v>20288</v>
      </c>
      <c r="E43" s="148">
        <v>18050</v>
      </c>
      <c r="F43" s="148">
        <v>17771</v>
      </c>
      <c r="G43" s="148">
        <v>27</v>
      </c>
      <c r="H43" s="148">
        <v>18</v>
      </c>
      <c r="I43" s="148">
        <v>24</v>
      </c>
    </row>
    <row r="44" spans="1:9" x14ac:dyDescent="0.35">
      <c r="A44" s="149">
        <v>8.7638888888888891E-2</v>
      </c>
      <c r="B44" s="148">
        <v>37</v>
      </c>
      <c r="C44" s="148">
        <v>28</v>
      </c>
      <c r="D44" s="148">
        <v>20230</v>
      </c>
      <c r="E44" s="148">
        <v>18013</v>
      </c>
      <c r="F44" s="148">
        <v>17978</v>
      </c>
      <c r="G44" s="148">
        <v>24</v>
      </c>
      <c r="H44" s="148">
        <v>26</v>
      </c>
      <c r="I44" s="148">
        <v>28</v>
      </c>
    </row>
    <row r="45" spans="1:9" x14ac:dyDescent="0.35">
      <c r="A45" s="149">
        <v>8.9722222222222217E-2</v>
      </c>
      <c r="B45" s="148">
        <v>37</v>
      </c>
      <c r="C45" s="148">
        <v>28</v>
      </c>
      <c r="D45" s="148">
        <v>20639</v>
      </c>
      <c r="E45" s="148">
        <v>18292</v>
      </c>
      <c r="F45" s="148">
        <v>17624</v>
      </c>
      <c r="G45" s="148">
        <v>20</v>
      </c>
      <c r="H45" s="148">
        <v>24</v>
      </c>
      <c r="I45" s="148">
        <v>30</v>
      </c>
    </row>
    <row r="46" spans="1:9" x14ac:dyDescent="0.35">
      <c r="A46" s="149">
        <v>9.1805555555555543E-2</v>
      </c>
      <c r="B46" s="148">
        <v>37</v>
      </c>
      <c r="C46" s="148">
        <v>26</v>
      </c>
      <c r="D46" s="148">
        <v>20479</v>
      </c>
      <c r="E46" s="148">
        <v>18115</v>
      </c>
      <c r="F46" s="148">
        <v>18040</v>
      </c>
      <c r="G46" s="148">
        <v>25</v>
      </c>
      <c r="H46" s="148">
        <v>25</v>
      </c>
      <c r="I46" s="148">
        <v>24</v>
      </c>
    </row>
    <row r="47" spans="1:9" x14ac:dyDescent="0.35">
      <c r="A47" s="149">
        <v>9.3888888888888897E-2</v>
      </c>
      <c r="B47" s="148">
        <v>36.9</v>
      </c>
      <c r="C47" s="148">
        <v>23</v>
      </c>
      <c r="D47" s="148">
        <v>20462</v>
      </c>
      <c r="E47" s="148">
        <v>18081</v>
      </c>
      <c r="F47" s="148">
        <v>17683</v>
      </c>
      <c r="G47" s="148">
        <v>28</v>
      </c>
      <c r="H47" s="148">
        <v>29</v>
      </c>
      <c r="I47" s="148">
        <v>30</v>
      </c>
    </row>
    <row r="48" spans="1:9" x14ac:dyDescent="0.35">
      <c r="A48" s="149">
        <v>9.5972222222222223E-2</v>
      </c>
      <c r="B48" s="148">
        <v>37.1</v>
      </c>
      <c r="C48" s="148">
        <v>25</v>
      </c>
      <c r="D48" s="148">
        <v>20541</v>
      </c>
      <c r="E48" s="148">
        <v>18347</v>
      </c>
      <c r="F48" s="148">
        <v>18088</v>
      </c>
      <c r="G48" s="148">
        <v>22</v>
      </c>
      <c r="H48" s="148">
        <v>29</v>
      </c>
      <c r="I48" s="148">
        <v>30</v>
      </c>
    </row>
    <row r="49" spans="1:9" x14ac:dyDescent="0.35">
      <c r="A49" s="149">
        <v>9.8055555555555562E-2</v>
      </c>
      <c r="B49" s="148">
        <v>37</v>
      </c>
      <c r="C49" s="148">
        <v>18</v>
      </c>
      <c r="D49" s="148">
        <v>20397</v>
      </c>
      <c r="E49" s="148">
        <v>18285</v>
      </c>
      <c r="F49" s="148">
        <v>18053</v>
      </c>
      <c r="G49" s="148">
        <v>21</v>
      </c>
      <c r="H49" s="148">
        <v>32</v>
      </c>
      <c r="I49" s="148">
        <v>24</v>
      </c>
    </row>
    <row r="50" spans="1:9" x14ac:dyDescent="0.35">
      <c r="A50" s="149">
        <v>0.10013888888888889</v>
      </c>
      <c r="B50" s="148">
        <v>37</v>
      </c>
      <c r="C50" s="148">
        <v>24</v>
      </c>
      <c r="D50" s="148">
        <v>20741</v>
      </c>
      <c r="E50" s="148">
        <v>18370</v>
      </c>
      <c r="F50" s="148">
        <v>17740</v>
      </c>
      <c r="G50" s="148">
        <v>24</v>
      </c>
      <c r="H50" s="148">
        <v>24</v>
      </c>
      <c r="I50" s="148">
        <v>28</v>
      </c>
    </row>
    <row r="51" spans="1:9" x14ac:dyDescent="0.35">
      <c r="A51" s="149">
        <v>0.10222222222222221</v>
      </c>
      <c r="B51" s="148">
        <v>37</v>
      </c>
      <c r="C51" s="148">
        <v>34</v>
      </c>
      <c r="D51" s="148">
        <v>20580</v>
      </c>
      <c r="E51" s="148">
        <v>18243</v>
      </c>
      <c r="F51" s="148">
        <v>17895</v>
      </c>
      <c r="G51" s="148">
        <v>30</v>
      </c>
      <c r="H51" s="148">
        <v>24</v>
      </c>
      <c r="I51" s="148">
        <v>31</v>
      </c>
    </row>
    <row r="52" spans="1:9" x14ac:dyDescent="0.35">
      <c r="A52" s="149">
        <v>0.10430555555555555</v>
      </c>
      <c r="B52" s="148">
        <v>37</v>
      </c>
      <c r="C52" s="148">
        <v>28</v>
      </c>
      <c r="D52" s="148">
        <v>20787</v>
      </c>
      <c r="E52" s="148">
        <v>18333</v>
      </c>
      <c r="F52" s="148">
        <v>17945</v>
      </c>
      <c r="G52" s="148">
        <v>24</v>
      </c>
      <c r="H52" s="148">
        <v>30</v>
      </c>
      <c r="I52" s="148">
        <v>26</v>
      </c>
    </row>
    <row r="53" spans="1:9" x14ac:dyDescent="0.35">
      <c r="A53" s="149">
        <v>0.10638888888888888</v>
      </c>
      <c r="B53" s="148">
        <v>37</v>
      </c>
      <c r="C53" s="148">
        <v>24</v>
      </c>
      <c r="D53" s="148">
        <v>20681</v>
      </c>
      <c r="E53" s="148">
        <v>18434</v>
      </c>
      <c r="F53" s="148">
        <v>18188</v>
      </c>
      <c r="G53" s="148">
        <v>22</v>
      </c>
      <c r="H53" s="148">
        <v>25</v>
      </c>
      <c r="I53" s="148">
        <v>32</v>
      </c>
    </row>
    <row r="54" spans="1:9" x14ac:dyDescent="0.35">
      <c r="A54" s="149">
        <v>0.10847222222222223</v>
      </c>
      <c r="B54" s="148">
        <v>37</v>
      </c>
      <c r="C54" s="148">
        <v>24</v>
      </c>
      <c r="D54" s="148">
        <v>20721</v>
      </c>
      <c r="E54" s="148">
        <v>18362</v>
      </c>
      <c r="F54" s="148">
        <v>17730</v>
      </c>
      <c r="G54" s="148">
        <v>30</v>
      </c>
      <c r="H54" s="148">
        <v>26</v>
      </c>
      <c r="I54" s="148">
        <v>30</v>
      </c>
    </row>
    <row r="55" spans="1:9" x14ac:dyDescent="0.35">
      <c r="A55" s="149">
        <v>0.11055555555555556</v>
      </c>
      <c r="B55" s="148">
        <v>37</v>
      </c>
      <c r="C55" s="148">
        <v>24</v>
      </c>
      <c r="D55" s="148">
        <v>20720</v>
      </c>
      <c r="E55" s="148">
        <v>18426</v>
      </c>
      <c r="F55" s="148">
        <v>18139</v>
      </c>
      <c r="G55" s="148">
        <v>22</v>
      </c>
      <c r="H55" s="148">
        <v>18</v>
      </c>
      <c r="I55" s="148">
        <v>26</v>
      </c>
    </row>
    <row r="56" spans="1:9" x14ac:dyDescent="0.35">
      <c r="A56" s="149">
        <v>0.11263888888888889</v>
      </c>
      <c r="B56" s="148">
        <v>37</v>
      </c>
      <c r="C56" s="148">
        <v>31</v>
      </c>
      <c r="D56" s="148">
        <v>20573</v>
      </c>
      <c r="E56" s="148">
        <v>18356</v>
      </c>
      <c r="F56" s="148">
        <v>18048</v>
      </c>
      <c r="G56" s="148">
        <v>28</v>
      </c>
      <c r="H56" s="148">
        <v>25</v>
      </c>
      <c r="I56" s="148">
        <v>29</v>
      </c>
    </row>
    <row r="57" spans="1:9" x14ac:dyDescent="0.35">
      <c r="A57" s="149">
        <v>0.11472222222222223</v>
      </c>
      <c r="B57" s="148">
        <v>37</v>
      </c>
      <c r="C57" s="148">
        <v>20</v>
      </c>
      <c r="D57" s="148">
        <v>20561</v>
      </c>
      <c r="E57" s="148">
        <v>18233</v>
      </c>
      <c r="F57" s="148">
        <v>17970</v>
      </c>
      <c r="G57" s="148">
        <v>27</v>
      </c>
      <c r="H57" s="148">
        <v>25</v>
      </c>
      <c r="I57" s="148">
        <v>25</v>
      </c>
    </row>
    <row r="58" spans="1:9" x14ac:dyDescent="0.35">
      <c r="A58" s="149">
        <v>0.11680555555555555</v>
      </c>
      <c r="B58" s="148">
        <v>37</v>
      </c>
      <c r="C58" s="148">
        <v>24</v>
      </c>
      <c r="D58" s="148">
        <v>20147</v>
      </c>
      <c r="E58" s="148">
        <v>18240</v>
      </c>
      <c r="F58" s="148">
        <v>17898</v>
      </c>
      <c r="G58" s="148">
        <v>25</v>
      </c>
      <c r="H58" s="148">
        <v>26</v>
      </c>
      <c r="I58" s="148">
        <v>34</v>
      </c>
    </row>
    <row r="59" spans="1:9" x14ac:dyDescent="0.35">
      <c r="A59" s="149">
        <v>0.11888888888888889</v>
      </c>
      <c r="B59" s="148">
        <v>37</v>
      </c>
      <c r="C59" s="148">
        <v>26</v>
      </c>
      <c r="D59" s="148">
        <v>20402</v>
      </c>
      <c r="E59" s="148">
        <v>18066</v>
      </c>
      <c r="F59" s="148">
        <v>17997</v>
      </c>
      <c r="G59" s="148">
        <v>27</v>
      </c>
      <c r="H59" s="148">
        <v>21</v>
      </c>
      <c r="I59" s="148">
        <v>25</v>
      </c>
    </row>
    <row r="60" spans="1:9" x14ac:dyDescent="0.35">
      <c r="A60" s="149">
        <v>0.12097222222222222</v>
      </c>
      <c r="B60" s="148">
        <v>36.9</v>
      </c>
      <c r="C60" s="148">
        <v>22</v>
      </c>
      <c r="D60" s="148">
        <v>20434</v>
      </c>
      <c r="E60" s="148">
        <v>18192</v>
      </c>
      <c r="F60" s="148">
        <v>18298</v>
      </c>
      <c r="G60" s="148">
        <v>22</v>
      </c>
      <c r="H60" s="148">
        <v>22</v>
      </c>
      <c r="I60" s="148">
        <v>27</v>
      </c>
    </row>
    <row r="61" spans="1:9" x14ac:dyDescent="0.35">
      <c r="A61" s="149">
        <v>0.12305555555555554</v>
      </c>
      <c r="B61" s="148">
        <v>37</v>
      </c>
      <c r="C61" s="148">
        <v>25</v>
      </c>
      <c r="D61" s="148">
        <v>20440</v>
      </c>
      <c r="E61" s="148">
        <v>18389</v>
      </c>
      <c r="F61" s="148">
        <v>18226</v>
      </c>
      <c r="G61" s="148">
        <v>24</v>
      </c>
      <c r="H61" s="148">
        <v>24</v>
      </c>
      <c r="I61" s="148">
        <v>26</v>
      </c>
    </row>
    <row r="62" spans="1:9" x14ac:dyDescent="0.35">
      <c r="A62" s="149">
        <v>0.12513888888888888</v>
      </c>
      <c r="B62" s="148">
        <v>37</v>
      </c>
      <c r="C62" s="148">
        <v>21</v>
      </c>
      <c r="D62" s="148">
        <v>20691</v>
      </c>
      <c r="E62" s="148">
        <v>18514</v>
      </c>
      <c r="F62" s="148">
        <v>18057</v>
      </c>
      <c r="G62" s="148">
        <v>23</v>
      </c>
      <c r="H62" s="148">
        <v>23</v>
      </c>
      <c r="I62" s="148">
        <v>31</v>
      </c>
    </row>
    <row r="63" spans="1:9" x14ac:dyDescent="0.35">
      <c r="A63" s="149">
        <v>0.12722222222222221</v>
      </c>
      <c r="B63" s="148">
        <v>37</v>
      </c>
      <c r="C63" s="148">
        <v>25</v>
      </c>
      <c r="D63" s="148">
        <v>20408</v>
      </c>
      <c r="E63" s="148">
        <v>18434</v>
      </c>
      <c r="F63" s="148">
        <v>17944</v>
      </c>
      <c r="G63" s="148">
        <v>31</v>
      </c>
      <c r="H63" s="148">
        <v>26</v>
      </c>
      <c r="I63" s="148">
        <v>30</v>
      </c>
    </row>
    <row r="64" spans="1:9" x14ac:dyDescent="0.35">
      <c r="A64" s="149">
        <v>0.12930555555555556</v>
      </c>
      <c r="B64" s="148">
        <v>37</v>
      </c>
      <c r="C64" s="148">
        <v>24</v>
      </c>
      <c r="D64" s="148">
        <v>20472</v>
      </c>
      <c r="E64" s="148">
        <v>18636</v>
      </c>
      <c r="F64" s="148">
        <v>17780</v>
      </c>
      <c r="G64" s="148">
        <v>20</v>
      </c>
      <c r="H64" s="148">
        <v>30</v>
      </c>
      <c r="I64" s="148">
        <v>34</v>
      </c>
    </row>
    <row r="65" spans="1:9" x14ac:dyDescent="0.35">
      <c r="A65" s="149">
        <v>0.13138888888888889</v>
      </c>
      <c r="B65" s="148">
        <v>37</v>
      </c>
      <c r="C65" s="148">
        <v>23</v>
      </c>
      <c r="D65" s="148">
        <v>20676</v>
      </c>
      <c r="E65" s="148">
        <v>18347</v>
      </c>
      <c r="F65" s="148">
        <v>17927</v>
      </c>
      <c r="G65" s="148">
        <v>27</v>
      </c>
      <c r="H65" s="148">
        <v>30</v>
      </c>
      <c r="I65" s="148">
        <v>26</v>
      </c>
    </row>
    <row r="66" spans="1:9" x14ac:dyDescent="0.35">
      <c r="A66" s="149">
        <v>0.13347222222222221</v>
      </c>
      <c r="B66" s="148">
        <v>37</v>
      </c>
      <c r="C66" s="148">
        <v>20</v>
      </c>
      <c r="D66" s="148">
        <v>20205</v>
      </c>
      <c r="E66" s="148">
        <v>18569</v>
      </c>
      <c r="F66" s="148">
        <v>17836</v>
      </c>
      <c r="G66" s="148">
        <v>24</v>
      </c>
      <c r="H66" s="148">
        <v>34</v>
      </c>
      <c r="I66" s="148">
        <v>31</v>
      </c>
    </row>
    <row r="67" spans="1:9" x14ac:dyDescent="0.35">
      <c r="A67" s="149">
        <v>0.13555555555555557</v>
      </c>
      <c r="B67" s="148">
        <v>37</v>
      </c>
      <c r="C67" s="148">
        <v>25</v>
      </c>
      <c r="D67" s="148">
        <v>20442</v>
      </c>
      <c r="E67" s="148">
        <v>18324</v>
      </c>
      <c r="F67" s="148">
        <v>17953</v>
      </c>
      <c r="G67" s="148">
        <v>28</v>
      </c>
      <c r="H67" s="148">
        <v>31</v>
      </c>
      <c r="I67" s="148">
        <v>32</v>
      </c>
    </row>
    <row r="68" spans="1:9" x14ac:dyDescent="0.35">
      <c r="A68" s="149">
        <v>0.13763888888888889</v>
      </c>
      <c r="B68" s="148">
        <v>37</v>
      </c>
      <c r="C68" s="148">
        <v>28</v>
      </c>
      <c r="D68" s="148">
        <v>20513</v>
      </c>
      <c r="E68" s="148">
        <v>18613</v>
      </c>
      <c r="F68" s="148">
        <v>17785</v>
      </c>
      <c r="G68" s="148">
        <v>23</v>
      </c>
      <c r="H68" s="148">
        <v>31</v>
      </c>
      <c r="I68" s="148">
        <v>30</v>
      </c>
    </row>
    <row r="69" spans="1:9" x14ac:dyDescent="0.35">
      <c r="A69" s="149">
        <v>0.13972222222222222</v>
      </c>
      <c r="B69" s="148">
        <v>37</v>
      </c>
      <c r="C69" s="148">
        <v>25</v>
      </c>
      <c r="D69" s="148">
        <v>20636</v>
      </c>
      <c r="E69" s="148">
        <v>18398</v>
      </c>
      <c r="F69" s="148">
        <v>17982</v>
      </c>
      <c r="G69" s="148">
        <v>32</v>
      </c>
      <c r="H69" s="148">
        <v>29</v>
      </c>
      <c r="I69" s="148">
        <v>31</v>
      </c>
    </row>
    <row r="70" spans="1:9" x14ac:dyDescent="0.35">
      <c r="A70" s="149">
        <v>0.14180555555555555</v>
      </c>
      <c r="B70" s="148">
        <v>37</v>
      </c>
      <c r="C70" s="148">
        <v>27</v>
      </c>
      <c r="D70" s="148">
        <v>20374</v>
      </c>
      <c r="E70" s="148">
        <v>18541</v>
      </c>
      <c r="F70" s="148">
        <v>17923</v>
      </c>
      <c r="G70" s="148">
        <v>22</v>
      </c>
      <c r="H70" s="148">
        <v>20</v>
      </c>
      <c r="I70" s="148">
        <v>29</v>
      </c>
    </row>
    <row r="71" spans="1:9" x14ac:dyDescent="0.35">
      <c r="A71" s="149">
        <v>0.14388888888888887</v>
      </c>
      <c r="B71" s="148">
        <v>37</v>
      </c>
      <c r="C71" s="148">
        <v>22</v>
      </c>
      <c r="D71" s="148">
        <v>20553</v>
      </c>
      <c r="E71" s="148">
        <v>18674</v>
      </c>
      <c r="F71" s="148">
        <v>18122</v>
      </c>
      <c r="G71" s="148">
        <v>29</v>
      </c>
      <c r="H71" s="148">
        <v>28</v>
      </c>
      <c r="I71" s="148">
        <v>33</v>
      </c>
    </row>
    <row r="72" spans="1:9" x14ac:dyDescent="0.35">
      <c r="A72" s="149">
        <v>0.14597222222222223</v>
      </c>
      <c r="B72" s="148">
        <v>37</v>
      </c>
      <c r="C72" s="148">
        <v>25</v>
      </c>
      <c r="D72" s="148">
        <v>20775</v>
      </c>
      <c r="E72" s="148">
        <v>18306</v>
      </c>
      <c r="F72" s="148">
        <v>17910</v>
      </c>
      <c r="G72" s="148">
        <v>30</v>
      </c>
      <c r="H72" s="148">
        <v>32</v>
      </c>
      <c r="I72" s="148">
        <v>29</v>
      </c>
    </row>
    <row r="73" spans="1:9" x14ac:dyDescent="0.35">
      <c r="A73" s="149">
        <v>0.14805555555555555</v>
      </c>
      <c r="B73" s="148">
        <v>37</v>
      </c>
      <c r="C73" s="148">
        <v>25</v>
      </c>
      <c r="D73" s="148">
        <v>20458</v>
      </c>
      <c r="E73" s="148">
        <v>18437</v>
      </c>
      <c r="F73" s="148">
        <v>17848</v>
      </c>
      <c r="G73" s="148">
        <v>25</v>
      </c>
      <c r="H73" s="148">
        <v>30</v>
      </c>
      <c r="I73" s="148">
        <v>31</v>
      </c>
    </row>
    <row r="74" spans="1:9" x14ac:dyDescent="0.35">
      <c r="A74" s="149">
        <v>0.15013888888888891</v>
      </c>
      <c r="B74" s="148">
        <v>37</v>
      </c>
      <c r="C74" s="148">
        <v>28</v>
      </c>
      <c r="D74" s="148">
        <v>20238</v>
      </c>
      <c r="E74" s="148">
        <v>18377</v>
      </c>
      <c r="F74" s="148">
        <v>17936</v>
      </c>
      <c r="G74" s="148">
        <v>28</v>
      </c>
      <c r="H74" s="148">
        <v>29</v>
      </c>
      <c r="I74" s="148">
        <v>30</v>
      </c>
    </row>
    <row r="75" spans="1:9" x14ac:dyDescent="0.35">
      <c r="A75" s="149">
        <v>0.15222222222222223</v>
      </c>
      <c r="B75" s="148">
        <v>37</v>
      </c>
      <c r="C75" s="148">
        <v>26</v>
      </c>
      <c r="D75" s="148">
        <v>20401</v>
      </c>
      <c r="E75" s="148">
        <v>18431</v>
      </c>
      <c r="F75" s="148">
        <v>18125</v>
      </c>
      <c r="G75" s="148">
        <v>23</v>
      </c>
      <c r="H75" s="148">
        <v>26</v>
      </c>
      <c r="I75" s="148">
        <v>27</v>
      </c>
    </row>
    <row r="76" spans="1:9" x14ac:dyDescent="0.35">
      <c r="A76" s="149">
        <v>0.15430555555555556</v>
      </c>
      <c r="B76" s="148">
        <v>37</v>
      </c>
      <c r="C76" s="148">
        <v>28</v>
      </c>
      <c r="D76" s="148">
        <v>20521</v>
      </c>
      <c r="E76" s="148">
        <v>18493</v>
      </c>
      <c r="F76" s="148">
        <v>18067</v>
      </c>
      <c r="G76" s="148">
        <v>25</v>
      </c>
      <c r="H76" s="148">
        <v>23</v>
      </c>
      <c r="I76" s="148">
        <v>25</v>
      </c>
    </row>
    <row r="77" spans="1:9" x14ac:dyDescent="0.35">
      <c r="A77" s="149">
        <v>0.15638888888888888</v>
      </c>
      <c r="B77" s="148">
        <v>37</v>
      </c>
      <c r="C77" s="148">
        <v>25</v>
      </c>
      <c r="D77" s="148">
        <v>20744</v>
      </c>
      <c r="E77" s="148">
        <v>18644</v>
      </c>
      <c r="F77" s="148">
        <v>17903</v>
      </c>
      <c r="G77" s="148">
        <v>23</v>
      </c>
      <c r="H77" s="148">
        <v>33</v>
      </c>
      <c r="I77" s="148">
        <v>31</v>
      </c>
    </row>
    <row r="78" spans="1:9" x14ac:dyDescent="0.35">
      <c r="A78" s="149">
        <v>0.15847222222222221</v>
      </c>
      <c r="B78" s="148">
        <v>37</v>
      </c>
      <c r="C78" s="148">
        <v>24</v>
      </c>
      <c r="D78" s="148">
        <v>20505</v>
      </c>
      <c r="E78" s="148">
        <v>18233</v>
      </c>
      <c r="F78" s="148">
        <v>17847</v>
      </c>
      <c r="G78" s="148">
        <v>28</v>
      </c>
      <c r="H78" s="148">
        <v>25</v>
      </c>
      <c r="I78" s="148">
        <v>29</v>
      </c>
    </row>
    <row r="79" spans="1:9" x14ac:dyDescent="0.35">
      <c r="A79" s="149">
        <v>0.16055555555555556</v>
      </c>
      <c r="B79" s="148">
        <v>37</v>
      </c>
      <c r="C79" s="148">
        <v>25</v>
      </c>
      <c r="D79" s="148">
        <v>20546</v>
      </c>
      <c r="E79" s="148">
        <v>18607</v>
      </c>
      <c r="F79" s="148">
        <v>17931</v>
      </c>
      <c r="G79" s="148">
        <v>25</v>
      </c>
      <c r="H79" s="148">
        <v>30</v>
      </c>
      <c r="I79" s="148">
        <v>26</v>
      </c>
    </row>
    <row r="80" spans="1:9" x14ac:dyDescent="0.35">
      <c r="A80" s="149">
        <v>0.16263888888888889</v>
      </c>
      <c r="B80" s="148">
        <v>37</v>
      </c>
      <c r="C80" s="148">
        <v>28</v>
      </c>
      <c r="D80" s="148">
        <v>20366</v>
      </c>
      <c r="E80" s="148">
        <v>18349</v>
      </c>
      <c r="F80" s="148">
        <v>17934</v>
      </c>
      <c r="G80" s="148">
        <v>28</v>
      </c>
      <c r="H80" s="148">
        <v>28</v>
      </c>
      <c r="I80" s="148">
        <v>28</v>
      </c>
    </row>
    <row r="81" spans="1:9" x14ac:dyDescent="0.35">
      <c r="A81" s="149">
        <v>0.16472222222222221</v>
      </c>
      <c r="B81" s="148">
        <v>37</v>
      </c>
      <c r="C81" s="148">
        <v>30</v>
      </c>
      <c r="D81" s="148">
        <v>20475</v>
      </c>
      <c r="E81" s="148">
        <v>18340</v>
      </c>
      <c r="F81" s="148">
        <v>17951</v>
      </c>
      <c r="G81" s="148">
        <v>27</v>
      </c>
      <c r="H81" s="148">
        <v>27</v>
      </c>
      <c r="I81" s="148">
        <v>27</v>
      </c>
    </row>
    <row r="82" spans="1:9" x14ac:dyDescent="0.35">
      <c r="A82" s="149">
        <v>0.16680555555555554</v>
      </c>
      <c r="B82" s="148">
        <v>37</v>
      </c>
      <c r="C82" s="148">
        <v>30</v>
      </c>
      <c r="D82" s="148">
        <v>20145</v>
      </c>
      <c r="E82" s="148">
        <v>18501</v>
      </c>
      <c r="F82" s="148">
        <v>18069</v>
      </c>
      <c r="G82" s="148">
        <v>30</v>
      </c>
      <c r="H82" s="148">
        <v>32</v>
      </c>
      <c r="I82" s="148">
        <v>32</v>
      </c>
    </row>
    <row r="83" spans="1:9" x14ac:dyDescent="0.35">
      <c r="A83" s="149">
        <v>0.16888888888888889</v>
      </c>
      <c r="B83" s="148">
        <v>37.1</v>
      </c>
      <c r="C83" s="148">
        <v>29</v>
      </c>
      <c r="D83" s="148">
        <v>20531</v>
      </c>
      <c r="E83" s="148">
        <v>18647</v>
      </c>
      <c r="F83" s="148">
        <v>17657</v>
      </c>
      <c r="G83" s="148">
        <v>23</v>
      </c>
      <c r="H83" s="148">
        <v>23</v>
      </c>
      <c r="I83" s="148">
        <v>32</v>
      </c>
    </row>
    <row r="84" spans="1:9" x14ac:dyDescent="0.35">
      <c r="A84" s="149">
        <v>0.17097222222222222</v>
      </c>
      <c r="B84" s="148">
        <v>37</v>
      </c>
      <c r="C84" s="148">
        <v>31</v>
      </c>
      <c r="D84" s="148">
        <v>20356</v>
      </c>
      <c r="E84" s="148">
        <v>18553</v>
      </c>
      <c r="F84" s="148">
        <v>18032</v>
      </c>
      <c r="G84" s="148">
        <v>28</v>
      </c>
      <c r="H84" s="148">
        <v>31</v>
      </c>
      <c r="I84" s="148">
        <v>27</v>
      </c>
    </row>
    <row r="85" spans="1:9" x14ac:dyDescent="0.35">
      <c r="A85" s="149">
        <v>0.17305555555555555</v>
      </c>
      <c r="B85" s="148">
        <v>37</v>
      </c>
      <c r="C85" s="148">
        <v>30</v>
      </c>
      <c r="D85" s="148">
        <v>20095</v>
      </c>
      <c r="E85" s="148">
        <v>18244</v>
      </c>
      <c r="F85" s="148">
        <v>17775</v>
      </c>
      <c r="G85" s="148">
        <v>33</v>
      </c>
      <c r="H85" s="148">
        <v>34</v>
      </c>
      <c r="I85" s="148">
        <v>33</v>
      </c>
    </row>
    <row r="86" spans="1:9" x14ac:dyDescent="0.35">
      <c r="A86" s="149">
        <v>0.17513888888888887</v>
      </c>
      <c r="B86" s="148">
        <v>37</v>
      </c>
      <c r="C86" s="148">
        <v>27</v>
      </c>
      <c r="D86" s="148">
        <v>20288</v>
      </c>
      <c r="E86" s="148">
        <v>17966</v>
      </c>
      <c r="F86" s="148">
        <v>17911</v>
      </c>
      <c r="G86" s="148">
        <v>29</v>
      </c>
      <c r="H86" s="148">
        <v>32</v>
      </c>
      <c r="I86" s="148">
        <v>29</v>
      </c>
    </row>
    <row r="87" spans="1:9" x14ac:dyDescent="0.35">
      <c r="A87" s="149">
        <v>0.1772222222222222</v>
      </c>
      <c r="B87" s="148">
        <v>37</v>
      </c>
      <c r="C87" s="148">
        <v>24</v>
      </c>
      <c r="D87" s="148">
        <v>20160</v>
      </c>
      <c r="E87" s="148">
        <v>18444</v>
      </c>
      <c r="F87" s="148">
        <v>18042</v>
      </c>
      <c r="G87" s="148">
        <v>35</v>
      </c>
      <c r="H87" s="148">
        <v>35</v>
      </c>
      <c r="I87" s="148">
        <v>40</v>
      </c>
    </row>
    <row r="88" spans="1:9" x14ac:dyDescent="0.35">
      <c r="A88" s="149">
        <v>0.17930555555555558</v>
      </c>
      <c r="B88" s="148">
        <v>37</v>
      </c>
      <c r="C88" s="148">
        <v>30</v>
      </c>
      <c r="D88" s="148">
        <v>20141</v>
      </c>
      <c r="E88" s="148">
        <v>18341</v>
      </c>
      <c r="F88" s="148">
        <v>17895</v>
      </c>
      <c r="G88" s="148">
        <v>34</v>
      </c>
      <c r="H88" s="148">
        <v>35</v>
      </c>
      <c r="I88" s="148">
        <v>37</v>
      </c>
    </row>
    <row r="89" spans="1:9" x14ac:dyDescent="0.35">
      <c r="A89" s="149">
        <v>0.18138888888888891</v>
      </c>
      <c r="B89" s="148">
        <v>37</v>
      </c>
      <c r="C89" s="148">
        <v>28</v>
      </c>
      <c r="D89" s="148">
        <v>20015</v>
      </c>
      <c r="E89" s="148">
        <v>18293</v>
      </c>
      <c r="F89" s="148">
        <v>17866</v>
      </c>
      <c r="G89" s="148">
        <v>29</v>
      </c>
      <c r="H89" s="148">
        <v>24</v>
      </c>
      <c r="I89" s="148">
        <v>31</v>
      </c>
    </row>
    <row r="90" spans="1:9" x14ac:dyDescent="0.35">
      <c r="A90" s="149">
        <v>0.18347222222222223</v>
      </c>
      <c r="B90" s="148">
        <v>37</v>
      </c>
      <c r="C90" s="148">
        <v>32</v>
      </c>
      <c r="D90" s="148">
        <v>20276</v>
      </c>
      <c r="E90" s="148">
        <v>18302</v>
      </c>
      <c r="F90" s="148">
        <v>18011</v>
      </c>
      <c r="G90" s="148">
        <v>35</v>
      </c>
      <c r="H90" s="148">
        <v>26</v>
      </c>
      <c r="I90" s="148">
        <v>29</v>
      </c>
    </row>
    <row r="91" spans="1:9" x14ac:dyDescent="0.35">
      <c r="A91" s="149">
        <v>0.18555555555555556</v>
      </c>
      <c r="B91" s="148">
        <v>37</v>
      </c>
      <c r="C91" s="148">
        <v>28</v>
      </c>
      <c r="D91" s="148">
        <v>20239</v>
      </c>
      <c r="E91" s="148">
        <v>18400</v>
      </c>
      <c r="F91" s="148">
        <v>17625</v>
      </c>
      <c r="G91" s="148">
        <v>30</v>
      </c>
      <c r="H91" s="148">
        <v>29</v>
      </c>
      <c r="I91" s="148">
        <v>37</v>
      </c>
    </row>
    <row r="92" spans="1:9" x14ac:dyDescent="0.35">
      <c r="A92" s="149">
        <v>0.18763888888888888</v>
      </c>
      <c r="B92" s="148">
        <v>37</v>
      </c>
      <c r="C92" s="148">
        <v>25</v>
      </c>
      <c r="D92" s="148">
        <v>20174</v>
      </c>
      <c r="E92" s="148">
        <v>18246</v>
      </c>
      <c r="F92" s="148">
        <v>18119</v>
      </c>
      <c r="G92" s="148">
        <v>34</v>
      </c>
      <c r="H92" s="148">
        <v>33</v>
      </c>
      <c r="I92" s="148">
        <v>38</v>
      </c>
    </row>
    <row r="93" spans="1:9" x14ac:dyDescent="0.35">
      <c r="A93" s="149">
        <v>0.18972222222222224</v>
      </c>
      <c r="B93" s="148">
        <v>37</v>
      </c>
      <c r="C93" s="148">
        <v>22</v>
      </c>
      <c r="D93" s="148">
        <v>20248</v>
      </c>
      <c r="E93" s="148">
        <v>18267</v>
      </c>
      <c r="F93" s="148">
        <v>17826</v>
      </c>
      <c r="G93" s="148">
        <v>31</v>
      </c>
      <c r="H93" s="148">
        <v>36</v>
      </c>
      <c r="I93" s="148">
        <v>36</v>
      </c>
    </row>
    <row r="94" spans="1:9" x14ac:dyDescent="0.35">
      <c r="A94" s="149">
        <v>0.19180555555555556</v>
      </c>
      <c r="B94" s="148">
        <v>37</v>
      </c>
      <c r="C94" s="148">
        <v>31</v>
      </c>
      <c r="D94" s="148">
        <v>20265</v>
      </c>
      <c r="E94" s="148">
        <v>18299</v>
      </c>
      <c r="F94" s="148">
        <v>18117</v>
      </c>
      <c r="G94" s="148">
        <v>25</v>
      </c>
      <c r="H94" s="148">
        <v>35</v>
      </c>
      <c r="I94" s="148">
        <v>30</v>
      </c>
    </row>
    <row r="95" spans="1:9" x14ac:dyDescent="0.35">
      <c r="A95" s="149">
        <v>0.19388888888888889</v>
      </c>
      <c r="B95" s="148">
        <v>36.9</v>
      </c>
      <c r="C95" s="148">
        <v>28</v>
      </c>
      <c r="D95" s="148">
        <v>20424</v>
      </c>
      <c r="E95" s="148">
        <v>18300</v>
      </c>
      <c r="F95" s="148">
        <v>17736</v>
      </c>
      <c r="G95" s="148">
        <v>33</v>
      </c>
      <c r="H95" s="148">
        <v>37</v>
      </c>
      <c r="I95" s="148">
        <v>39</v>
      </c>
    </row>
    <row r="96" spans="1:9" x14ac:dyDescent="0.35">
      <c r="A96" s="149">
        <v>0.19597222222222221</v>
      </c>
      <c r="B96" s="148">
        <v>37</v>
      </c>
      <c r="C96" s="148">
        <v>33</v>
      </c>
      <c r="D96" s="148">
        <v>20297</v>
      </c>
      <c r="E96" s="148">
        <v>18543</v>
      </c>
      <c r="F96" s="148">
        <v>17941</v>
      </c>
      <c r="G96" s="148">
        <v>34</v>
      </c>
      <c r="H96" s="148">
        <v>28</v>
      </c>
      <c r="I96" s="148">
        <v>36</v>
      </c>
    </row>
    <row r="97" spans="1:9" x14ac:dyDescent="0.35">
      <c r="A97" s="149">
        <v>0.19805555555555557</v>
      </c>
      <c r="B97" s="148">
        <v>37</v>
      </c>
      <c r="C97" s="148">
        <v>31</v>
      </c>
      <c r="D97" s="148">
        <v>20359</v>
      </c>
      <c r="E97" s="148">
        <v>18388</v>
      </c>
      <c r="F97" s="148">
        <v>17871</v>
      </c>
      <c r="G97" s="148">
        <v>33</v>
      </c>
      <c r="H97" s="148">
        <v>34</v>
      </c>
      <c r="I97" s="148">
        <v>27</v>
      </c>
    </row>
    <row r="98" spans="1:9" x14ac:dyDescent="0.35">
      <c r="A98" s="149">
        <v>0.20013888888888889</v>
      </c>
      <c r="B98" s="148">
        <v>37</v>
      </c>
      <c r="C98" s="148">
        <v>33</v>
      </c>
      <c r="D98" s="148">
        <v>20133</v>
      </c>
      <c r="E98" s="148">
        <v>18366</v>
      </c>
      <c r="F98" s="148">
        <v>18106</v>
      </c>
      <c r="G98" s="148">
        <v>29</v>
      </c>
      <c r="H98" s="148">
        <v>26</v>
      </c>
      <c r="I98" s="148">
        <v>33</v>
      </c>
    </row>
    <row r="99" spans="1:9" x14ac:dyDescent="0.35">
      <c r="A99" s="149">
        <v>0.20222222222222222</v>
      </c>
      <c r="B99" s="148">
        <v>37</v>
      </c>
      <c r="C99" s="148">
        <v>29</v>
      </c>
      <c r="D99" s="148">
        <v>20160</v>
      </c>
      <c r="E99" s="148">
        <v>18040</v>
      </c>
      <c r="F99" s="148">
        <v>18042</v>
      </c>
      <c r="G99" s="148">
        <v>36</v>
      </c>
      <c r="H99" s="148">
        <v>37</v>
      </c>
      <c r="I99" s="148">
        <v>34</v>
      </c>
    </row>
    <row r="100" spans="1:9" x14ac:dyDescent="0.35">
      <c r="A100" s="149">
        <v>0.20430555555555555</v>
      </c>
      <c r="B100" s="148">
        <v>37</v>
      </c>
      <c r="C100" s="148">
        <v>27</v>
      </c>
      <c r="D100" s="148">
        <v>20328</v>
      </c>
      <c r="E100" s="148">
        <v>18510</v>
      </c>
      <c r="F100" s="148">
        <v>17794</v>
      </c>
      <c r="G100" s="148">
        <v>29</v>
      </c>
      <c r="H100" s="148">
        <v>26</v>
      </c>
      <c r="I100" s="148">
        <v>31</v>
      </c>
    </row>
    <row r="101" spans="1:9" x14ac:dyDescent="0.35">
      <c r="A101" s="149">
        <v>0.20638888888888887</v>
      </c>
      <c r="B101" s="148">
        <v>37</v>
      </c>
      <c r="C101" s="148">
        <v>35</v>
      </c>
      <c r="D101" s="148">
        <v>20082</v>
      </c>
      <c r="E101" s="148">
        <v>18311</v>
      </c>
      <c r="F101" s="148">
        <v>17856</v>
      </c>
      <c r="G101" s="148">
        <v>33</v>
      </c>
      <c r="H101" s="148">
        <v>37</v>
      </c>
      <c r="I101" s="148">
        <v>31</v>
      </c>
    </row>
    <row r="102" spans="1:9" x14ac:dyDescent="0.35">
      <c r="A102" s="149">
        <v>0.2084722222222222</v>
      </c>
      <c r="B102" s="148">
        <v>37</v>
      </c>
      <c r="C102" s="148">
        <v>30</v>
      </c>
      <c r="D102" s="148">
        <v>19764</v>
      </c>
      <c r="E102" s="148">
        <v>18389</v>
      </c>
      <c r="F102" s="148">
        <v>17823</v>
      </c>
      <c r="G102" s="148">
        <v>32</v>
      </c>
      <c r="H102" s="148">
        <v>30</v>
      </c>
      <c r="I102" s="148">
        <v>35</v>
      </c>
    </row>
    <row r="103" spans="1:9" x14ac:dyDescent="0.35">
      <c r="A103" s="149">
        <v>0.21055555555555558</v>
      </c>
      <c r="B103" s="148">
        <v>37.1</v>
      </c>
      <c r="C103" s="148">
        <v>27</v>
      </c>
      <c r="D103" s="148">
        <v>20137</v>
      </c>
      <c r="E103" s="148">
        <v>18271</v>
      </c>
      <c r="F103" s="148">
        <v>17823</v>
      </c>
      <c r="G103" s="148">
        <v>29</v>
      </c>
      <c r="H103" s="148">
        <v>30</v>
      </c>
      <c r="I103" s="148">
        <v>37</v>
      </c>
    </row>
    <row r="104" spans="1:9" x14ac:dyDescent="0.35">
      <c r="A104" s="149">
        <v>0.21263888888888891</v>
      </c>
      <c r="B104" s="148">
        <v>37</v>
      </c>
      <c r="C104" s="148">
        <v>30</v>
      </c>
      <c r="D104" s="148">
        <v>19744</v>
      </c>
      <c r="E104" s="148">
        <v>18384</v>
      </c>
      <c r="F104" s="148">
        <v>17966</v>
      </c>
      <c r="G104" s="148">
        <v>32</v>
      </c>
      <c r="H104" s="148">
        <v>37</v>
      </c>
      <c r="I104" s="148">
        <v>33</v>
      </c>
    </row>
    <row r="105" spans="1:9" x14ac:dyDescent="0.35">
      <c r="A105" s="149">
        <v>0.21472222222222223</v>
      </c>
      <c r="B105" s="148">
        <v>37</v>
      </c>
      <c r="C105" s="148">
        <v>30</v>
      </c>
      <c r="D105" s="148">
        <v>19997</v>
      </c>
      <c r="E105" s="148">
        <v>18380</v>
      </c>
      <c r="F105" s="148">
        <v>18138</v>
      </c>
      <c r="G105" s="148">
        <v>34</v>
      </c>
      <c r="H105" s="148">
        <v>36</v>
      </c>
      <c r="I105" s="148">
        <v>31</v>
      </c>
    </row>
    <row r="106" spans="1:9" x14ac:dyDescent="0.35">
      <c r="A106" s="149">
        <v>0.21680555555555556</v>
      </c>
      <c r="B106" s="148">
        <v>37</v>
      </c>
      <c r="C106" s="148">
        <v>27</v>
      </c>
      <c r="D106" s="148">
        <v>19927</v>
      </c>
      <c r="E106" s="148">
        <v>18126</v>
      </c>
      <c r="F106" s="148">
        <v>17822</v>
      </c>
      <c r="G106" s="148">
        <v>28</v>
      </c>
      <c r="H106" s="148">
        <v>33</v>
      </c>
      <c r="I106" s="148">
        <v>30</v>
      </c>
    </row>
    <row r="107" spans="1:9" x14ac:dyDescent="0.35">
      <c r="A107" s="149">
        <v>0.21888888888888888</v>
      </c>
      <c r="B107" s="148">
        <v>37</v>
      </c>
      <c r="C107" s="148">
        <v>35</v>
      </c>
      <c r="D107" s="148">
        <v>20184</v>
      </c>
      <c r="E107" s="148">
        <v>18192</v>
      </c>
      <c r="F107" s="148">
        <v>17705</v>
      </c>
      <c r="G107" s="148">
        <v>30</v>
      </c>
      <c r="H107" s="148">
        <v>34</v>
      </c>
      <c r="I107" s="148">
        <v>34</v>
      </c>
    </row>
    <row r="108" spans="1:9" x14ac:dyDescent="0.35">
      <c r="A108" s="149">
        <v>0.22097222222222224</v>
      </c>
      <c r="B108" s="148">
        <v>37</v>
      </c>
      <c r="C108" s="148">
        <v>34</v>
      </c>
      <c r="D108" s="148">
        <v>20127</v>
      </c>
      <c r="E108" s="148">
        <v>18170</v>
      </c>
      <c r="F108" s="148">
        <v>17850</v>
      </c>
      <c r="G108" s="148">
        <v>32</v>
      </c>
      <c r="H108" s="148">
        <v>35</v>
      </c>
      <c r="I108" s="148">
        <v>31</v>
      </c>
    </row>
    <row r="109" spans="1:9" x14ac:dyDescent="0.35">
      <c r="A109" s="149">
        <v>0.22305555555555556</v>
      </c>
      <c r="B109" s="148">
        <v>37</v>
      </c>
      <c r="C109" s="148">
        <v>28</v>
      </c>
      <c r="D109" s="148">
        <v>19952</v>
      </c>
      <c r="E109" s="148">
        <v>18319</v>
      </c>
      <c r="F109" s="148">
        <v>17696</v>
      </c>
      <c r="G109" s="148">
        <v>34</v>
      </c>
      <c r="H109" s="148">
        <v>32</v>
      </c>
      <c r="I109" s="148">
        <v>40</v>
      </c>
    </row>
    <row r="110" spans="1:9" x14ac:dyDescent="0.35">
      <c r="A110" s="149">
        <v>0.22513888888888889</v>
      </c>
      <c r="B110" s="148">
        <v>37</v>
      </c>
      <c r="C110" s="148">
        <v>36</v>
      </c>
      <c r="D110" s="148">
        <v>19963</v>
      </c>
      <c r="E110" s="148">
        <v>18272</v>
      </c>
      <c r="F110" s="148">
        <v>17936</v>
      </c>
      <c r="G110" s="148">
        <v>28</v>
      </c>
      <c r="H110" s="148">
        <v>38</v>
      </c>
      <c r="I110" s="148">
        <v>34</v>
      </c>
    </row>
    <row r="111" spans="1:9" x14ac:dyDescent="0.35">
      <c r="A111" s="149">
        <v>0.22722222222222221</v>
      </c>
      <c r="B111" s="148">
        <v>37</v>
      </c>
      <c r="C111" s="148">
        <v>35</v>
      </c>
      <c r="D111" s="148">
        <v>19899</v>
      </c>
      <c r="E111" s="148">
        <v>18337</v>
      </c>
      <c r="F111" s="148">
        <v>17924</v>
      </c>
      <c r="G111" s="148">
        <v>32</v>
      </c>
      <c r="H111" s="148">
        <v>34</v>
      </c>
      <c r="I111" s="148">
        <v>34</v>
      </c>
    </row>
    <row r="112" spans="1:9" x14ac:dyDescent="0.35">
      <c r="A112" s="149">
        <v>0.22930555555555554</v>
      </c>
      <c r="B112" s="148">
        <v>37</v>
      </c>
      <c r="C112" s="148">
        <v>33</v>
      </c>
      <c r="D112" s="148">
        <v>19987</v>
      </c>
      <c r="E112" s="148">
        <v>18389</v>
      </c>
      <c r="F112" s="148">
        <v>17730</v>
      </c>
      <c r="G112" s="148">
        <v>32</v>
      </c>
      <c r="H112" s="148">
        <v>40</v>
      </c>
      <c r="I112" s="148">
        <v>41</v>
      </c>
    </row>
    <row r="113" spans="1:9" x14ac:dyDescent="0.35">
      <c r="A113" s="149">
        <v>0.23138888888888889</v>
      </c>
      <c r="B113" s="148">
        <v>37.1</v>
      </c>
      <c r="C113" s="148">
        <v>32</v>
      </c>
      <c r="D113" s="148">
        <v>19918</v>
      </c>
      <c r="E113" s="148">
        <v>18147</v>
      </c>
      <c r="F113" s="148">
        <v>17640</v>
      </c>
      <c r="G113" s="148">
        <v>37</v>
      </c>
      <c r="H113" s="148">
        <v>40</v>
      </c>
      <c r="I113" s="148">
        <v>32</v>
      </c>
    </row>
    <row r="114" spans="1:9" x14ac:dyDescent="0.35">
      <c r="A114" s="149">
        <v>0.23347222222222222</v>
      </c>
      <c r="B114" s="148">
        <v>37</v>
      </c>
      <c r="C114" s="148">
        <v>40</v>
      </c>
      <c r="D114" s="148">
        <v>19915</v>
      </c>
      <c r="E114" s="148">
        <v>18255</v>
      </c>
      <c r="F114" s="148">
        <v>17628</v>
      </c>
      <c r="G114" s="148">
        <v>36</v>
      </c>
      <c r="H114" s="148">
        <v>37</v>
      </c>
      <c r="I114" s="148">
        <v>36</v>
      </c>
    </row>
    <row r="115" spans="1:9" x14ac:dyDescent="0.35">
      <c r="A115" s="149">
        <v>0.23555555555555555</v>
      </c>
      <c r="B115" s="148">
        <v>37</v>
      </c>
      <c r="C115" s="148">
        <v>38</v>
      </c>
      <c r="D115" s="148">
        <v>19971</v>
      </c>
      <c r="E115" s="148">
        <v>18175</v>
      </c>
      <c r="F115" s="148">
        <v>18027</v>
      </c>
      <c r="G115" s="148">
        <v>33</v>
      </c>
      <c r="H115" s="148">
        <v>40</v>
      </c>
      <c r="I115" s="148">
        <v>37</v>
      </c>
    </row>
    <row r="116" spans="1:9" x14ac:dyDescent="0.35">
      <c r="A116" s="149">
        <v>0.23763888888888887</v>
      </c>
      <c r="B116" s="148">
        <v>37</v>
      </c>
      <c r="C116" s="148">
        <v>33</v>
      </c>
      <c r="D116" s="148">
        <v>19930</v>
      </c>
      <c r="E116" s="148">
        <v>18240</v>
      </c>
      <c r="F116" s="148">
        <v>17596</v>
      </c>
      <c r="G116" s="148">
        <v>31</v>
      </c>
      <c r="H116" s="148">
        <v>32</v>
      </c>
      <c r="I116" s="148">
        <v>32</v>
      </c>
    </row>
    <row r="117" spans="1:9" x14ac:dyDescent="0.35">
      <c r="A117" s="149">
        <v>0.23972222222222225</v>
      </c>
      <c r="B117" s="148">
        <v>37</v>
      </c>
      <c r="C117" s="148">
        <v>32</v>
      </c>
      <c r="D117" s="148">
        <v>19967</v>
      </c>
      <c r="E117" s="148">
        <v>18164</v>
      </c>
      <c r="F117" s="148">
        <v>17619</v>
      </c>
      <c r="G117" s="148">
        <v>30</v>
      </c>
      <c r="H117" s="148">
        <v>38</v>
      </c>
      <c r="I117" s="148">
        <v>39</v>
      </c>
    </row>
    <row r="118" spans="1:9" x14ac:dyDescent="0.35">
      <c r="A118" s="149">
        <v>0.24180555555555558</v>
      </c>
      <c r="B118" s="148">
        <v>37</v>
      </c>
      <c r="C118" s="148">
        <v>37</v>
      </c>
      <c r="D118" s="148">
        <v>20028</v>
      </c>
      <c r="E118" s="148">
        <v>18068</v>
      </c>
      <c r="F118" s="148">
        <v>17525</v>
      </c>
      <c r="G118" s="148">
        <v>36</v>
      </c>
      <c r="H118" s="148">
        <v>34</v>
      </c>
      <c r="I118" s="148">
        <v>35</v>
      </c>
    </row>
    <row r="119" spans="1:9" x14ac:dyDescent="0.35">
      <c r="A119" s="149">
        <v>0.24388888888888891</v>
      </c>
      <c r="B119" s="148">
        <v>37</v>
      </c>
      <c r="C119" s="148">
        <v>40</v>
      </c>
      <c r="D119" s="148">
        <v>19873</v>
      </c>
      <c r="E119" s="148">
        <v>18225</v>
      </c>
      <c r="F119" s="148">
        <v>17876</v>
      </c>
      <c r="G119" s="148">
        <v>30</v>
      </c>
      <c r="H119" s="148">
        <v>34</v>
      </c>
      <c r="I119" s="148">
        <v>43</v>
      </c>
    </row>
    <row r="120" spans="1:9" x14ac:dyDescent="0.35">
      <c r="A120" s="149">
        <v>0.24597222222222223</v>
      </c>
      <c r="B120" s="148">
        <v>37</v>
      </c>
      <c r="C120" s="148">
        <v>38</v>
      </c>
      <c r="D120" s="148">
        <v>19934</v>
      </c>
      <c r="E120" s="148">
        <v>18376</v>
      </c>
      <c r="F120" s="148">
        <v>17605</v>
      </c>
      <c r="G120" s="148">
        <v>34</v>
      </c>
      <c r="H120" s="148">
        <v>32</v>
      </c>
      <c r="I120" s="148">
        <v>38</v>
      </c>
    </row>
    <row r="121" spans="1:9" x14ac:dyDescent="0.35">
      <c r="A121" s="149">
        <v>0.24805555555555556</v>
      </c>
      <c r="B121" s="148">
        <v>37</v>
      </c>
      <c r="C121" s="148">
        <v>39</v>
      </c>
      <c r="D121" s="148">
        <v>19819</v>
      </c>
      <c r="E121" s="148">
        <v>18253</v>
      </c>
      <c r="F121" s="148">
        <v>17872</v>
      </c>
      <c r="G121" s="148">
        <v>30</v>
      </c>
      <c r="H121" s="148">
        <v>41</v>
      </c>
      <c r="I121" s="148">
        <v>34</v>
      </c>
    </row>
    <row r="122" spans="1:9" x14ac:dyDescent="0.35">
      <c r="A122" s="149">
        <v>0.25013888888888886</v>
      </c>
      <c r="B122" s="148">
        <v>37</v>
      </c>
      <c r="C122" s="148">
        <v>39</v>
      </c>
      <c r="D122" s="148">
        <v>20077</v>
      </c>
      <c r="E122" s="148">
        <v>18107</v>
      </c>
      <c r="F122" s="148">
        <v>17693</v>
      </c>
      <c r="G122" s="148">
        <v>38</v>
      </c>
      <c r="H122" s="148">
        <v>37</v>
      </c>
      <c r="I122" s="148">
        <v>31</v>
      </c>
    </row>
    <row r="123" spans="1:9" x14ac:dyDescent="0.35">
      <c r="A123" s="149">
        <v>0.25222222222222224</v>
      </c>
      <c r="B123" s="148">
        <v>37</v>
      </c>
      <c r="C123" s="148">
        <v>36</v>
      </c>
      <c r="D123" s="148">
        <v>20159</v>
      </c>
      <c r="E123" s="148">
        <v>18295</v>
      </c>
      <c r="F123" s="148">
        <v>17907</v>
      </c>
      <c r="G123" s="148">
        <v>36</v>
      </c>
      <c r="H123" s="148">
        <v>41</v>
      </c>
      <c r="I123" s="148">
        <v>42</v>
      </c>
    </row>
    <row r="124" spans="1:9" x14ac:dyDescent="0.35">
      <c r="A124" s="149">
        <v>0.25430555555555556</v>
      </c>
      <c r="B124" s="148">
        <v>37</v>
      </c>
      <c r="C124" s="148">
        <v>41</v>
      </c>
      <c r="D124" s="148">
        <v>19813</v>
      </c>
      <c r="E124" s="148">
        <v>18209</v>
      </c>
      <c r="F124" s="148">
        <v>17658</v>
      </c>
      <c r="G124" s="148">
        <v>40</v>
      </c>
      <c r="H124" s="148">
        <v>39</v>
      </c>
      <c r="I124" s="148">
        <v>36</v>
      </c>
    </row>
    <row r="125" spans="1:9" x14ac:dyDescent="0.35">
      <c r="A125" s="149">
        <v>0.25638888888888889</v>
      </c>
      <c r="B125" s="148">
        <v>37</v>
      </c>
      <c r="C125" s="148">
        <v>41</v>
      </c>
      <c r="D125" s="148">
        <v>20063</v>
      </c>
      <c r="E125" s="148">
        <v>18105</v>
      </c>
      <c r="F125" s="148">
        <v>17718</v>
      </c>
      <c r="G125" s="148">
        <v>33</v>
      </c>
      <c r="H125" s="148">
        <v>29</v>
      </c>
      <c r="I125" s="148">
        <v>39</v>
      </c>
    </row>
    <row r="126" spans="1:9" x14ac:dyDescent="0.35">
      <c r="A126" s="149">
        <v>0.25847222222222221</v>
      </c>
      <c r="B126" s="148">
        <v>37</v>
      </c>
      <c r="C126" s="148">
        <v>39</v>
      </c>
      <c r="D126" s="148">
        <v>19941</v>
      </c>
      <c r="E126" s="148">
        <v>18113</v>
      </c>
      <c r="F126" s="148">
        <v>17583</v>
      </c>
      <c r="G126" s="148">
        <v>40</v>
      </c>
      <c r="H126" s="148">
        <v>39</v>
      </c>
      <c r="I126" s="148">
        <v>37</v>
      </c>
    </row>
    <row r="127" spans="1:9" x14ac:dyDescent="0.35">
      <c r="A127" s="149">
        <v>0.26055555555555554</v>
      </c>
      <c r="B127" s="148">
        <v>37.1</v>
      </c>
      <c r="C127" s="148">
        <v>36</v>
      </c>
      <c r="D127" s="148">
        <v>19795</v>
      </c>
      <c r="E127" s="148">
        <v>18186</v>
      </c>
      <c r="F127" s="148">
        <v>17765</v>
      </c>
      <c r="G127" s="148">
        <v>34</v>
      </c>
      <c r="H127" s="148">
        <v>29</v>
      </c>
      <c r="I127" s="148">
        <v>39</v>
      </c>
    </row>
    <row r="128" spans="1:9" x14ac:dyDescent="0.35">
      <c r="A128" s="149">
        <v>0.26263888888888892</v>
      </c>
      <c r="B128" s="148">
        <v>37</v>
      </c>
      <c r="C128" s="148">
        <v>38</v>
      </c>
      <c r="D128" s="148">
        <v>19994</v>
      </c>
      <c r="E128" s="148">
        <v>17969</v>
      </c>
      <c r="F128" s="148">
        <v>17850</v>
      </c>
      <c r="G128" s="148">
        <v>36</v>
      </c>
      <c r="H128" s="148">
        <v>37</v>
      </c>
      <c r="I128" s="148">
        <v>37</v>
      </c>
    </row>
    <row r="129" spans="1:9" x14ac:dyDescent="0.35">
      <c r="A129" s="149">
        <v>0.26472222222222225</v>
      </c>
      <c r="B129" s="148">
        <v>37</v>
      </c>
      <c r="C129" s="148">
        <v>39</v>
      </c>
      <c r="D129" s="148">
        <v>19818</v>
      </c>
      <c r="E129" s="148">
        <v>18107</v>
      </c>
      <c r="F129" s="148">
        <v>17798</v>
      </c>
      <c r="G129" s="148">
        <v>39</v>
      </c>
      <c r="H129" s="148">
        <v>35</v>
      </c>
      <c r="I129" s="148">
        <v>38</v>
      </c>
    </row>
    <row r="130" spans="1:9" x14ac:dyDescent="0.35">
      <c r="A130" s="149">
        <v>0.26680555555555557</v>
      </c>
      <c r="B130" s="148">
        <v>37</v>
      </c>
      <c r="C130" s="148">
        <v>39</v>
      </c>
      <c r="D130" s="148">
        <v>19946</v>
      </c>
      <c r="E130" s="148">
        <v>18025</v>
      </c>
      <c r="F130" s="148">
        <v>17635</v>
      </c>
      <c r="G130" s="148">
        <v>32</v>
      </c>
      <c r="H130" s="148">
        <v>31</v>
      </c>
      <c r="I130" s="148">
        <v>38</v>
      </c>
    </row>
    <row r="131" spans="1:9" x14ac:dyDescent="0.35">
      <c r="A131" s="149">
        <v>0.2688888888888889</v>
      </c>
      <c r="B131" s="148">
        <v>37</v>
      </c>
      <c r="C131" s="148">
        <v>33</v>
      </c>
      <c r="D131" s="148">
        <v>19780</v>
      </c>
      <c r="E131" s="148">
        <v>18144</v>
      </c>
      <c r="F131" s="148">
        <v>17548</v>
      </c>
      <c r="G131" s="148">
        <v>39</v>
      </c>
      <c r="H131" s="148">
        <v>36</v>
      </c>
      <c r="I131" s="148">
        <v>45</v>
      </c>
    </row>
    <row r="132" spans="1:9" x14ac:dyDescent="0.35">
      <c r="A132" s="149">
        <v>0.27097222222222223</v>
      </c>
      <c r="B132" s="148">
        <v>37</v>
      </c>
      <c r="C132" s="148">
        <v>38</v>
      </c>
      <c r="D132" s="148">
        <v>19737</v>
      </c>
      <c r="E132" s="148">
        <v>18229</v>
      </c>
      <c r="F132" s="148">
        <v>17334</v>
      </c>
      <c r="G132" s="148">
        <v>34</v>
      </c>
      <c r="H132" s="148">
        <v>40</v>
      </c>
      <c r="I132" s="148">
        <v>44</v>
      </c>
    </row>
    <row r="133" spans="1:9" x14ac:dyDescent="0.35">
      <c r="A133" s="149">
        <v>0.27305555555555555</v>
      </c>
      <c r="B133" s="148">
        <v>37</v>
      </c>
      <c r="C133" s="148">
        <v>38</v>
      </c>
      <c r="D133" s="148">
        <v>20019</v>
      </c>
      <c r="E133" s="148">
        <v>18018</v>
      </c>
      <c r="F133" s="148">
        <v>17679</v>
      </c>
      <c r="G133" s="148">
        <v>35</v>
      </c>
      <c r="H133" s="148">
        <v>34</v>
      </c>
      <c r="I133" s="148">
        <v>39</v>
      </c>
    </row>
    <row r="134" spans="1:9" x14ac:dyDescent="0.35">
      <c r="A134" s="149">
        <v>0.27513888888888888</v>
      </c>
      <c r="B134" s="148">
        <v>37</v>
      </c>
      <c r="C134" s="148">
        <v>39</v>
      </c>
      <c r="D134" s="148">
        <v>19759</v>
      </c>
      <c r="E134" s="148">
        <v>18068</v>
      </c>
      <c r="F134" s="148">
        <v>17781</v>
      </c>
      <c r="G134" s="148">
        <v>32</v>
      </c>
      <c r="H134" s="148">
        <v>41</v>
      </c>
      <c r="I134" s="148">
        <v>38</v>
      </c>
    </row>
    <row r="135" spans="1:9" x14ac:dyDescent="0.35">
      <c r="A135" s="149">
        <v>0.2772222222222222</v>
      </c>
      <c r="B135" s="148">
        <v>37</v>
      </c>
      <c r="C135" s="148">
        <v>43</v>
      </c>
      <c r="D135" s="148">
        <v>19737</v>
      </c>
      <c r="E135" s="148">
        <v>18087</v>
      </c>
      <c r="F135" s="148">
        <v>17863</v>
      </c>
      <c r="G135" s="148">
        <v>40</v>
      </c>
      <c r="H135" s="148">
        <v>36</v>
      </c>
      <c r="I135" s="148">
        <v>33</v>
      </c>
    </row>
    <row r="136" spans="1:9" x14ac:dyDescent="0.35">
      <c r="A136" s="149">
        <v>0.27930555555555553</v>
      </c>
      <c r="B136" s="148">
        <v>37</v>
      </c>
      <c r="C136" s="148">
        <v>37</v>
      </c>
      <c r="D136" s="148">
        <v>19592</v>
      </c>
      <c r="E136" s="148">
        <v>18261</v>
      </c>
      <c r="F136" s="148">
        <v>17814</v>
      </c>
      <c r="G136" s="148">
        <v>37</v>
      </c>
      <c r="H136" s="148">
        <v>44</v>
      </c>
      <c r="I136" s="148">
        <v>38</v>
      </c>
    </row>
    <row r="137" spans="1:9" x14ac:dyDescent="0.35">
      <c r="A137" s="149">
        <v>0.28138888888888891</v>
      </c>
      <c r="B137" s="148">
        <v>37</v>
      </c>
      <c r="C137" s="148">
        <v>40</v>
      </c>
      <c r="D137" s="148">
        <v>19662</v>
      </c>
      <c r="E137" s="148">
        <v>18113</v>
      </c>
      <c r="F137" s="148">
        <v>17782</v>
      </c>
      <c r="G137" s="148">
        <v>37</v>
      </c>
      <c r="H137" s="148">
        <v>37</v>
      </c>
      <c r="I137" s="148">
        <v>38</v>
      </c>
    </row>
    <row r="138" spans="1:9" x14ac:dyDescent="0.35">
      <c r="A138" s="149">
        <v>0.28347222222222224</v>
      </c>
      <c r="B138" s="148">
        <v>37</v>
      </c>
      <c r="C138" s="148">
        <v>44</v>
      </c>
      <c r="D138" s="148">
        <v>19733</v>
      </c>
      <c r="E138" s="148">
        <v>18003</v>
      </c>
      <c r="F138" s="148">
        <v>17597</v>
      </c>
      <c r="G138" s="148">
        <v>41</v>
      </c>
      <c r="H138" s="148">
        <v>42</v>
      </c>
      <c r="I138" s="148">
        <v>42</v>
      </c>
    </row>
    <row r="139" spans="1:9" x14ac:dyDescent="0.35">
      <c r="A139" s="149">
        <v>0.28555555555555556</v>
      </c>
      <c r="B139" s="148">
        <v>37</v>
      </c>
      <c r="C139" s="148">
        <v>35</v>
      </c>
      <c r="D139" s="148">
        <v>19989</v>
      </c>
      <c r="E139" s="148">
        <v>18181</v>
      </c>
      <c r="F139" s="148">
        <v>17725</v>
      </c>
      <c r="G139" s="148">
        <v>43</v>
      </c>
      <c r="H139" s="148">
        <v>47</v>
      </c>
      <c r="I139" s="148">
        <v>46</v>
      </c>
    </row>
    <row r="140" spans="1:9" x14ac:dyDescent="0.35">
      <c r="A140" s="149">
        <v>0.28763888888888889</v>
      </c>
      <c r="B140" s="148">
        <v>37</v>
      </c>
      <c r="C140" s="148">
        <v>41</v>
      </c>
      <c r="D140" s="148">
        <v>19971</v>
      </c>
      <c r="E140" s="148">
        <v>18162</v>
      </c>
      <c r="F140" s="148">
        <v>17800</v>
      </c>
      <c r="G140" s="148">
        <v>35</v>
      </c>
      <c r="H140" s="148">
        <v>43</v>
      </c>
      <c r="I140" s="148">
        <v>44</v>
      </c>
    </row>
    <row r="141" spans="1:9" x14ac:dyDescent="0.35">
      <c r="A141" s="149">
        <v>0.28972222222222221</v>
      </c>
      <c r="B141" s="148">
        <v>37</v>
      </c>
      <c r="C141" s="148">
        <v>43</v>
      </c>
      <c r="D141" s="148">
        <v>19791</v>
      </c>
      <c r="E141" s="148">
        <v>18119</v>
      </c>
      <c r="F141" s="148">
        <v>17636</v>
      </c>
      <c r="G141" s="148">
        <v>37</v>
      </c>
      <c r="H141" s="148">
        <v>34</v>
      </c>
      <c r="I141" s="148">
        <v>42</v>
      </c>
    </row>
    <row r="142" spans="1:9" x14ac:dyDescent="0.35">
      <c r="A142" s="149">
        <v>0.29180555555555554</v>
      </c>
      <c r="B142" s="148">
        <v>37</v>
      </c>
      <c r="C142" s="148">
        <v>42</v>
      </c>
      <c r="D142" s="148">
        <v>19892</v>
      </c>
      <c r="E142" s="148">
        <v>18053</v>
      </c>
      <c r="F142" s="148">
        <v>17747</v>
      </c>
      <c r="G142" s="148">
        <v>39</v>
      </c>
      <c r="H142" s="148">
        <v>40</v>
      </c>
      <c r="I142" s="148">
        <v>39</v>
      </c>
    </row>
    <row r="143" spans="1:9" x14ac:dyDescent="0.35">
      <c r="A143" s="149">
        <v>0.29388888888888892</v>
      </c>
      <c r="B143" s="148">
        <v>37</v>
      </c>
      <c r="C143" s="148">
        <v>41</v>
      </c>
      <c r="D143" s="148">
        <v>19767</v>
      </c>
      <c r="E143" s="148">
        <v>18097</v>
      </c>
      <c r="F143" s="148">
        <v>17561</v>
      </c>
      <c r="G143" s="148">
        <v>34</v>
      </c>
      <c r="H143" s="148">
        <v>40</v>
      </c>
      <c r="I143" s="148">
        <v>37</v>
      </c>
    </row>
    <row r="144" spans="1:9" x14ac:dyDescent="0.35">
      <c r="A144" s="149">
        <v>0.29597222222222225</v>
      </c>
      <c r="B144" s="148">
        <v>37</v>
      </c>
      <c r="C144" s="148">
        <v>35</v>
      </c>
      <c r="D144" s="148">
        <v>19854</v>
      </c>
      <c r="E144" s="148">
        <v>17959</v>
      </c>
      <c r="F144" s="148">
        <v>17708</v>
      </c>
      <c r="G144" s="148">
        <v>37</v>
      </c>
      <c r="H144" s="148">
        <v>39</v>
      </c>
      <c r="I144" s="148">
        <v>45</v>
      </c>
    </row>
    <row r="145" spans="1:9" x14ac:dyDescent="0.35">
      <c r="A145" s="149">
        <v>0.29805555555555557</v>
      </c>
      <c r="B145" s="148">
        <v>37</v>
      </c>
      <c r="C145" s="148">
        <v>43</v>
      </c>
      <c r="D145" s="148">
        <v>19743</v>
      </c>
      <c r="E145" s="148">
        <v>18182</v>
      </c>
      <c r="F145" s="148">
        <v>17547</v>
      </c>
      <c r="G145" s="148">
        <v>43</v>
      </c>
      <c r="H145" s="148">
        <v>40</v>
      </c>
      <c r="I145" s="148">
        <v>45</v>
      </c>
    </row>
    <row r="146" spans="1:9" x14ac:dyDescent="0.35">
      <c r="A146" s="149">
        <v>0.3001388888888889</v>
      </c>
      <c r="B146" s="148">
        <v>37</v>
      </c>
      <c r="C146" s="148">
        <v>38</v>
      </c>
      <c r="D146" s="148">
        <v>19764</v>
      </c>
      <c r="E146" s="148">
        <v>18278</v>
      </c>
      <c r="F146" s="148">
        <v>17844</v>
      </c>
      <c r="G146" s="148">
        <v>38</v>
      </c>
      <c r="H146" s="148">
        <v>40</v>
      </c>
      <c r="I146" s="148">
        <v>43</v>
      </c>
    </row>
    <row r="147" spans="1:9" x14ac:dyDescent="0.35">
      <c r="A147" s="149">
        <v>0.30222222222222223</v>
      </c>
      <c r="B147" s="148">
        <v>37</v>
      </c>
      <c r="C147" s="148">
        <v>41</v>
      </c>
      <c r="D147" s="148">
        <v>19825</v>
      </c>
      <c r="E147" s="148">
        <v>18034</v>
      </c>
      <c r="F147" s="148">
        <v>17476</v>
      </c>
      <c r="G147" s="148">
        <v>43</v>
      </c>
      <c r="H147" s="148">
        <v>39</v>
      </c>
      <c r="I147" s="148">
        <v>37</v>
      </c>
    </row>
    <row r="148" spans="1:9" x14ac:dyDescent="0.35">
      <c r="A148" s="149">
        <v>0.30430555555555555</v>
      </c>
      <c r="B148" s="148">
        <v>37</v>
      </c>
      <c r="C148" s="148">
        <v>36</v>
      </c>
      <c r="D148" s="148">
        <v>19753</v>
      </c>
      <c r="E148" s="148">
        <v>18083</v>
      </c>
      <c r="F148" s="148">
        <v>17490</v>
      </c>
      <c r="G148" s="148">
        <v>32</v>
      </c>
      <c r="H148" s="148">
        <v>45</v>
      </c>
      <c r="I148" s="148">
        <v>47</v>
      </c>
    </row>
    <row r="149" spans="1:9" x14ac:dyDescent="0.35">
      <c r="A149" s="149">
        <v>0.30638888888888888</v>
      </c>
      <c r="B149" s="148">
        <v>37</v>
      </c>
      <c r="C149" s="148">
        <v>41</v>
      </c>
      <c r="D149" s="148">
        <v>19674</v>
      </c>
      <c r="E149" s="148">
        <v>18059</v>
      </c>
      <c r="F149" s="148">
        <v>17705</v>
      </c>
      <c r="G149" s="148">
        <v>41</v>
      </c>
      <c r="H149" s="148">
        <v>37</v>
      </c>
      <c r="I149" s="148">
        <v>47</v>
      </c>
    </row>
    <row r="150" spans="1:9" x14ac:dyDescent="0.35">
      <c r="A150" s="149">
        <v>0.3084722222222222</v>
      </c>
      <c r="B150" s="148">
        <v>37</v>
      </c>
      <c r="C150" s="148">
        <v>38</v>
      </c>
      <c r="D150" s="148">
        <v>19727</v>
      </c>
      <c r="E150" s="148">
        <v>18096</v>
      </c>
      <c r="F150" s="148">
        <v>17752</v>
      </c>
      <c r="G150" s="148">
        <v>42</v>
      </c>
      <c r="H150" s="148">
        <v>41</v>
      </c>
      <c r="I150" s="148">
        <v>43</v>
      </c>
    </row>
    <row r="151" spans="1:9" x14ac:dyDescent="0.35">
      <c r="A151" s="149">
        <v>0.31055555555555553</v>
      </c>
      <c r="B151" s="148">
        <v>37</v>
      </c>
      <c r="C151" s="148">
        <v>48</v>
      </c>
      <c r="D151" s="148">
        <v>19602</v>
      </c>
      <c r="E151" s="148">
        <v>18123</v>
      </c>
      <c r="F151" s="148">
        <v>17405</v>
      </c>
      <c r="G151" s="148">
        <v>47</v>
      </c>
      <c r="H151" s="148">
        <v>47</v>
      </c>
      <c r="I151" s="148">
        <v>48</v>
      </c>
    </row>
    <row r="152" spans="1:9" x14ac:dyDescent="0.35">
      <c r="A152" s="149">
        <v>0.31263888888888886</v>
      </c>
      <c r="B152" s="148">
        <v>37</v>
      </c>
      <c r="C152" s="148">
        <v>42</v>
      </c>
      <c r="D152" s="148">
        <v>19843</v>
      </c>
      <c r="E152" s="148">
        <v>17961</v>
      </c>
      <c r="F152" s="148">
        <v>17591</v>
      </c>
      <c r="G152" s="148">
        <v>38</v>
      </c>
      <c r="H152" s="148">
        <v>42</v>
      </c>
      <c r="I152" s="148">
        <v>43</v>
      </c>
    </row>
    <row r="153" spans="1:9" x14ac:dyDescent="0.35">
      <c r="A153" s="149">
        <v>0.31472222222222224</v>
      </c>
      <c r="B153" s="148">
        <v>37</v>
      </c>
      <c r="C153" s="148">
        <v>37</v>
      </c>
      <c r="D153" s="148">
        <v>19700</v>
      </c>
      <c r="E153" s="148">
        <v>18071</v>
      </c>
      <c r="F153" s="148">
        <v>17271</v>
      </c>
      <c r="G153" s="148">
        <v>46</v>
      </c>
      <c r="H153" s="148">
        <v>40</v>
      </c>
      <c r="I153" s="148">
        <v>43</v>
      </c>
    </row>
    <row r="154" spans="1:9" x14ac:dyDescent="0.35">
      <c r="A154" s="149">
        <v>0.31680555555555556</v>
      </c>
      <c r="B154" s="148">
        <v>37</v>
      </c>
      <c r="C154" s="148">
        <v>42</v>
      </c>
      <c r="D154" s="148">
        <v>19473</v>
      </c>
      <c r="E154" s="148">
        <v>18117</v>
      </c>
      <c r="F154" s="148">
        <v>17402</v>
      </c>
      <c r="G154" s="148">
        <v>43</v>
      </c>
      <c r="H154" s="148">
        <v>46</v>
      </c>
      <c r="I154" s="148">
        <v>45</v>
      </c>
    </row>
    <row r="155" spans="1:9" x14ac:dyDescent="0.35">
      <c r="A155" s="149">
        <v>0.31888888888888889</v>
      </c>
      <c r="B155" s="148">
        <v>37</v>
      </c>
      <c r="C155" s="148">
        <v>43</v>
      </c>
      <c r="D155" s="148">
        <v>19590</v>
      </c>
      <c r="E155" s="148">
        <v>17797</v>
      </c>
      <c r="F155" s="148">
        <v>17485</v>
      </c>
      <c r="G155" s="148">
        <v>37</v>
      </c>
      <c r="H155" s="148">
        <v>44</v>
      </c>
      <c r="I155" s="148">
        <v>54</v>
      </c>
    </row>
    <row r="156" spans="1:9" x14ac:dyDescent="0.35">
      <c r="A156" s="149">
        <v>0.32097222222222221</v>
      </c>
      <c r="B156" s="148">
        <v>37</v>
      </c>
      <c r="C156" s="148">
        <v>42</v>
      </c>
      <c r="D156" s="148">
        <v>19683</v>
      </c>
      <c r="E156" s="148">
        <v>17918</v>
      </c>
      <c r="F156" s="148">
        <v>17541</v>
      </c>
      <c r="G156" s="148">
        <v>35</v>
      </c>
      <c r="H156" s="148">
        <v>42</v>
      </c>
      <c r="I156" s="148">
        <v>44</v>
      </c>
    </row>
    <row r="157" spans="1:9" x14ac:dyDescent="0.35">
      <c r="A157" s="149">
        <v>0.3230555555555556</v>
      </c>
      <c r="B157" s="148">
        <v>37</v>
      </c>
      <c r="C157" s="148">
        <v>41</v>
      </c>
      <c r="D157" s="148">
        <v>19705</v>
      </c>
      <c r="E157" s="148">
        <v>18062</v>
      </c>
      <c r="F157" s="148">
        <v>17407</v>
      </c>
      <c r="G157" s="148">
        <v>37</v>
      </c>
      <c r="H157" s="148">
        <v>37</v>
      </c>
      <c r="I157" s="148">
        <v>52</v>
      </c>
    </row>
    <row r="158" spans="1:9" x14ac:dyDescent="0.35">
      <c r="A158" s="149">
        <v>0.32513888888888892</v>
      </c>
      <c r="B158" s="148">
        <v>37</v>
      </c>
      <c r="C158" s="148">
        <v>38</v>
      </c>
      <c r="D158" s="148">
        <v>19674</v>
      </c>
      <c r="E158" s="148">
        <v>18135</v>
      </c>
      <c r="F158" s="148">
        <v>17528</v>
      </c>
      <c r="G158" s="148">
        <v>36</v>
      </c>
      <c r="H158" s="148">
        <v>44</v>
      </c>
      <c r="I158" s="148">
        <v>46</v>
      </c>
    </row>
    <row r="159" spans="1:9" x14ac:dyDescent="0.35">
      <c r="A159" s="149">
        <v>0.32722222222222225</v>
      </c>
      <c r="B159" s="148">
        <v>37.1</v>
      </c>
      <c r="C159" s="148">
        <v>42</v>
      </c>
      <c r="D159" s="148">
        <v>19434</v>
      </c>
      <c r="E159" s="148">
        <v>18207</v>
      </c>
      <c r="F159" s="148">
        <v>17460</v>
      </c>
      <c r="G159" s="148">
        <v>38</v>
      </c>
      <c r="H159" s="148">
        <v>38</v>
      </c>
      <c r="I159" s="148">
        <v>46</v>
      </c>
    </row>
    <row r="160" spans="1:9" x14ac:dyDescent="0.35">
      <c r="A160" s="149">
        <v>0.32930555555555557</v>
      </c>
      <c r="B160" s="148">
        <v>37</v>
      </c>
      <c r="C160" s="148">
        <v>44</v>
      </c>
      <c r="D160" s="148">
        <v>19832</v>
      </c>
      <c r="E160" s="148">
        <v>18053</v>
      </c>
      <c r="F160" s="148">
        <v>17570</v>
      </c>
      <c r="G160" s="148">
        <v>39</v>
      </c>
      <c r="H160" s="148">
        <v>43</v>
      </c>
      <c r="I160" s="148">
        <v>46</v>
      </c>
    </row>
    <row r="161" spans="1:9" x14ac:dyDescent="0.35">
      <c r="A161" s="149">
        <v>0.3313888888888889</v>
      </c>
      <c r="B161" s="148">
        <v>37</v>
      </c>
      <c r="C161" s="148">
        <v>42</v>
      </c>
      <c r="D161" s="148">
        <v>19842</v>
      </c>
      <c r="E161" s="148">
        <v>17990</v>
      </c>
      <c r="F161" s="148">
        <v>17396</v>
      </c>
      <c r="G161" s="148">
        <v>43</v>
      </c>
      <c r="H161" s="148">
        <v>41</v>
      </c>
      <c r="I161" s="148">
        <v>45</v>
      </c>
    </row>
    <row r="162" spans="1:9" x14ac:dyDescent="0.35">
      <c r="A162" s="149">
        <v>0.33347222222222223</v>
      </c>
      <c r="B162" s="148">
        <v>37</v>
      </c>
      <c r="C162" s="148">
        <v>51</v>
      </c>
      <c r="D162" s="148">
        <v>19577</v>
      </c>
      <c r="E162" s="148">
        <v>17986</v>
      </c>
      <c r="F162" s="148">
        <v>17409</v>
      </c>
      <c r="G162" s="148">
        <v>37</v>
      </c>
      <c r="H162" s="148">
        <v>38</v>
      </c>
      <c r="I162" s="148">
        <v>45</v>
      </c>
    </row>
    <row r="163" spans="1:9" x14ac:dyDescent="0.35">
      <c r="A163" s="149">
        <v>0.33555555555555555</v>
      </c>
      <c r="B163" s="148">
        <v>37</v>
      </c>
      <c r="C163" s="148">
        <v>46</v>
      </c>
      <c r="D163" s="148">
        <v>19519</v>
      </c>
      <c r="E163" s="148">
        <v>17895</v>
      </c>
      <c r="F163" s="148">
        <v>17593</v>
      </c>
      <c r="G163" s="148">
        <v>37</v>
      </c>
      <c r="H163" s="148">
        <v>46</v>
      </c>
      <c r="I163" s="148">
        <v>45</v>
      </c>
    </row>
    <row r="164" spans="1:9" x14ac:dyDescent="0.35">
      <c r="A164" s="149">
        <v>0.33763888888888888</v>
      </c>
      <c r="B164" s="148">
        <v>37</v>
      </c>
      <c r="C164" s="148">
        <v>45</v>
      </c>
      <c r="D164" s="148">
        <v>19453</v>
      </c>
      <c r="E164" s="148">
        <v>17974</v>
      </c>
      <c r="F164" s="148">
        <v>17778</v>
      </c>
      <c r="G164" s="148">
        <v>41</v>
      </c>
      <c r="H164" s="148">
        <v>43</v>
      </c>
      <c r="I164" s="148">
        <v>42</v>
      </c>
    </row>
    <row r="165" spans="1:9" x14ac:dyDescent="0.35">
      <c r="A165" s="149">
        <v>0.3397222222222222</v>
      </c>
      <c r="B165" s="148">
        <v>37</v>
      </c>
      <c r="C165" s="148">
        <v>41</v>
      </c>
      <c r="D165" s="148">
        <v>19744</v>
      </c>
      <c r="E165" s="148">
        <v>18005</v>
      </c>
      <c r="F165" s="148">
        <v>17529</v>
      </c>
      <c r="G165" s="148">
        <v>43</v>
      </c>
      <c r="H165" s="148">
        <v>42</v>
      </c>
      <c r="I165" s="148">
        <v>46</v>
      </c>
    </row>
    <row r="166" spans="1:9" x14ac:dyDescent="0.35">
      <c r="A166" s="149">
        <v>0.34180555555555553</v>
      </c>
      <c r="B166" s="148">
        <v>37</v>
      </c>
      <c r="C166" s="148">
        <v>41</v>
      </c>
      <c r="D166" s="148">
        <v>19667</v>
      </c>
      <c r="E166" s="148">
        <v>18184</v>
      </c>
      <c r="F166" s="148">
        <v>17436</v>
      </c>
      <c r="G166" s="148">
        <v>46</v>
      </c>
      <c r="H166" s="148">
        <v>44</v>
      </c>
      <c r="I166" s="148">
        <v>52</v>
      </c>
    </row>
    <row r="167" spans="1:9" x14ac:dyDescent="0.35">
      <c r="A167" s="149">
        <v>0.34388888888888891</v>
      </c>
      <c r="B167" s="148">
        <v>36.9</v>
      </c>
      <c r="C167" s="148">
        <v>49</v>
      </c>
      <c r="D167" s="148">
        <v>19495</v>
      </c>
      <c r="E167" s="148">
        <v>17950</v>
      </c>
      <c r="F167" s="148">
        <v>17333</v>
      </c>
      <c r="G167" s="148">
        <v>36</v>
      </c>
      <c r="H167" s="148">
        <v>36</v>
      </c>
      <c r="I167" s="148">
        <v>43</v>
      </c>
    </row>
    <row r="168" spans="1:9" x14ac:dyDescent="0.35">
      <c r="A168" s="149">
        <v>0.34597222222222218</v>
      </c>
      <c r="B168" s="148">
        <v>37</v>
      </c>
      <c r="C168" s="148">
        <v>46</v>
      </c>
      <c r="D168" s="148">
        <v>19305</v>
      </c>
      <c r="E168" s="148">
        <v>18025</v>
      </c>
      <c r="F168" s="148">
        <v>17580</v>
      </c>
      <c r="G168" s="148">
        <v>42</v>
      </c>
      <c r="H168" s="148">
        <v>47</v>
      </c>
      <c r="I168" s="148">
        <v>46</v>
      </c>
    </row>
    <row r="169" spans="1:9" x14ac:dyDescent="0.35">
      <c r="A169" s="149">
        <v>0.34805555555555556</v>
      </c>
      <c r="B169" s="148">
        <v>37</v>
      </c>
      <c r="C169" s="148">
        <v>43</v>
      </c>
      <c r="D169" s="148">
        <v>19630</v>
      </c>
      <c r="E169" s="148">
        <v>17864</v>
      </c>
      <c r="F169" s="148">
        <v>17578</v>
      </c>
      <c r="G169" s="148">
        <v>35</v>
      </c>
      <c r="H169" s="148">
        <v>46</v>
      </c>
      <c r="I169" s="148">
        <v>41</v>
      </c>
    </row>
    <row r="170" spans="1:9" x14ac:dyDescent="0.35">
      <c r="A170" s="149">
        <v>0.35013888888888883</v>
      </c>
      <c r="B170" s="148">
        <v>37</v>
      </c>
      <c r="C170" s="148">
        <v>37</v>
      </c>
      <c r="D170" s="148">
        <v>19578</v>
      </c>
      <c r="E170" s="148">
        <v>17976</v>
      </c>
      <c r="F170" s="148">
        <v>17322</v>
      </c>
      <c r="G170" s="148">
        <v>40</v>
      </c>
      <c r="H170" s="148">
        <v>46</v>
      </c>
      <c r="I170" s="148">
        <v>48</v>
      </c>
    </row>
    <row r="171" spans="1:9" x14ac:dyDescent="0.35">
      <c r="A171" s="149">
        <v>0.35222222222222221</v>
      </c>
      <c r="B171" s="148">
        <v>37</v>
      </c>
      <c r="C171" s="148">
        <v>48</v>
      </c>
      <c r="D171" s="148">
        <v>19616</v>
      </c>
      <c r="E171" s="148">
        <v>17919</v>
      </c>
      <c r="F171" s="148">
        <v>17643</v>
      </c>
      <c r="G171" s="148">
        <v>43</v>
      </c>
      <c r="H171" s="148">
        <v>46</v>
      </c>
      <c r="I171" s="148">
        <v>49</v>
      </c>
    </row>
    <row r="172" spans="1:9" x14ac:dyDescent="0.35">
      <c r="A172" s="149">
        <v>0.3543055555555556</v>
      </c>
      <c r="B172" s="148">
        <v>37</v>
      </c>
      <c r="C172" s="148">
        <v>50</v>
      </c>
      <c r="D172" s="148">
        <v>19789</v>
      </c>
      <c r="E172" s="148">
        <v>18057</v>
      </c>
      <c r="F172" s="148">
        <v>17569</v>
      </c>
      <c r="G172" s="148">
        <v>45</v>
      </c>
      <c r="H172" s="148">
        <v>47</v>
      </c>
      <c r="I172" s="148">
        <v>51</v>
      </c>
    </row>
    <row r="173" spans="1:9" x14ac:dyDescent="0.35">
      <c r="A173" s="149">
        <v>0.35638888888888887</v>
      </c>
      <c r="B173" s="148">
        <v>37</v>
      </c>
      <c r="C173" s="148">
        <v>45</v>
      </c>
      <c r="D173" s="148">
        <v>19358</v>
      </c>
      <c r="E173" s="148">
        <v>18102</v>
      </c>
      <c r="F173" s="148">
        <v>17628</v>
      </c>
      <c r="G173" s="148">
        <v>47</v>
      </c>
      <c r="H173" s="148">
        <v>45</v>
      </c>
      <c r="I173" s="148">
        <v>48</v>
      </c>
    </row>
    <row r="174" spans="1:9" x14ac:dyDescent="0.35">
      <c r="A174" s="149">
        <v>0.35847222222222225</v>
      </c>
      <c r="B174" s="148">
        <v>37</v>
      </c>
      <c r="C174" s="148">
        <v>50</v>
      </c>
      <c r="D174" s="148">
        <v>19634</v>
      </c>
      <c r="E174" s="148">
        <v>18072</v>
      </c>
      <c r="F174" s="148">
        <v>17458</v>
      </c>
      <c r="G174" s="148">
        <v>40</v>
      </c>
      <c r="H174" s="148">
        <v>44</v>
      </c>
      <c r="I174" s="148">
        <v>45</v>
      </c>
    </row>
    <row r="175" spans="1:9" x14ac:dyDescent="0.35">
      <c r="A175" s="149">
        <v>0.36055555555555557</v>
      </c>
      <c r="B175" s="148">
        <v>37.1</v>
      </c>
      <c r="C175" s="148">
        <v>45</v>
      </c>
      <c r="D175" s="148">
        <v>19692</v>
      </c>
      <c r="E175" s="148">
        <v>17726</v>
      </c>
      <c r="F175" s="148">
        <v>17367</v>
      </c>
      <c r="G175" s="148">
        <v>41</v>
      </c>
      <c r="H175" s="148">
        <v>42</v>
      </c>
      <c r="I175" s="148">
        <v>46</v>
      </c>
    </row>
    <row r="176" spans="1:9" x14ac:dyDescent="0.35">
      <c r="A176" s="149">
        <v>0.3626388888888889</v>
      </c>
      <c r="B176" s="148">
        <v>37</v>
      </c>
      <c r="C176" s="148">
        <v>45</v>
      </c>
      <c r="D176" s="148">
        <v>19522</v>
      </c>
      <c r="E176" s="148">
        <v>17949</v>
      </c>
      <c r="F176" s="148">
        <v>17504</v>
      </c>
      <c r="G176" s="148">
        <v>43</v>
      </c>
      <c r="H176" s="148">
        <v>44</v>
      </c>
      <c r="I176" s="148">
        <v>44</v>
      </c>
    </row>
    <row r="177" spans="1:9" x14ac:dyDescent="0.35">
      <c r="A177" s="149">
        <v>0.36472222222222223</v>
      </c>
      <c r="B177" s="148">
        <v>37</v>
      </c>
      <c r="C177" s="148">
        <v>44</v>
      </c>
      <c r="D177" s="148">
        <v>19858</v>
      </c>
      <c r="E177" s="148">
        <v>18042</v>
      </c>
      <c r="F177" s="148">
        <v>17523</v>
      </c>
      <c r="G177" s="148">
        <v>35</v>
      </c>
      <c r="H177" s="148">
        <v>42</v>
      </c>
      <c r="I177" s="148">
        <v>46</v>
      </c>
    </row>
    <row r="178" spans="1:9" x14ac:dyDescent="0.35">
      <c r="A178" s="149">
        <v>0.36680555555555555</v>
      </c>
      <c r="B178" s="148">
        <v>37</v>
      </c>
      <c r="C178" s="148">
        <v>42</v>
      </c>
      <c r="D178" s="148">
        <v>19431</v>
      </c>
      <c r="E178" s="148">
        <v>17887</v>
      </c>
      <c r="F178" s="148">
        <v>17480</v>
      </c>
      <c r="G178" s="148">
        <v>45</v>
      </c>
      <c r="H178" s="148">
        <v>49</v>
      </c>
      <c r="I178" s="148">
        <v>40</v>
      </c>
    </row>
    <row r="179" spans="1:9" x14ac:dyDescent="0.35">
      <c r="A179" s="149">
        <v>0.36888888888888888</v>
      </c>
      <c r="B179" s="148">
        <v>37</v>
      </c>
      <c r="C179" s="148">
        <v>47</v>
      </c>
      <c r="D179" s="148">
        <v>19515</v>
      </c>
      <c r="E179" s="148">
        <v>18106</v>
      </c>
      <c r="F179" s="148">
        <v>17636</v>
      </c>
      <c r="G179" s="148">
        <v>42</v>
      </c>
      <c r="H179" s="148">
        <v>44</v>
      </c>
      <c r="I179" s="148">
        <v>46</v>
      </c>
    </row>
    <row r="180" spans="1:9" x14ac:dyDescent="0.35">
      <c r="A180" s="149">
        <v>0.37097222222222226</v>
      </c>
      <c r="B180" s="148">
        <v>37</v>
      </c>
      <c r="C180" s="148">
        <v>45</v>
      </c>
      <c r="D180" s="148">
        <v>19201</v>
      </c>
      <c r="E180" s="148">
        <v>18007</v>
      </c>
      <c r="F180" s="148">
        <v>17537</v>
      </c>
      <c r="G180" s="148">
        <v>47</v>
      </c>
      <c r="H180" s="148">
        <v>45</v>
      </c>
      <c r="I180" s="148">
        <v>45</v>
      </c>
    </row>
    <row r="181" spans="1:9" x14ac:dyDescent="0.35">
      <c r="A181" s="149">
        <v>0.37305555555555553</v>
      </c>
      <c r="B181" s="148">
        <v>37</v>
      </c>
      <c r="C181" s="148">
        <v>44</v>
      </c>
      <c r="D181" s="148">
        <v>19696</v>
      </c>
      <c r="E181" s="148">
        <v>18101</v>
      </c>
      <c r="F181" s="148">
        <v>17685</v>
      </c>
      <c r="G181" s="148">
        <v>51</v>
      </c>
      <c r="H181" s="148">
        <v>40</v>
      </c>
      <c r="I181" s="148">
        <v>51</v>
      </c>
    </row>
    <row r="182" spans="1:9" x14ac:dyDescent="0.35">
      <c r="A182" s="149">
        <v>0.37513888888888891</v>
      </c>
      <c r="B182" s="148">
        <v>37</v>
      </c>
      <c r="C182" s="148">
        <v>46</v>
      </c>
      <c r="D182" s="148">
        <v>19538</v>
      </c>
      <c r="E182" s="148">
        <v>18066</v>
      </c>
      <c r="F182" s="148">
        <v>17539</v>
      </c>
      <c r="G182" s="148">
        <v>50</v>
      </c>
      <c r="H182" s="148">
        <v>39</v>
      </c>
      <c r="I182" s="148">
        <v>58</v>
      </c>
    </row>
    <row r="183" spans="1:9" x14ac:dyDescent="0.35">
      <c r="A183" s="149">
        <v>0.37722222222222218</v>
      </c>
      <c r="B183" s="148">
        <v>37</v>
      </c>
      <c r="C183" s="148">
        <v>49</v>
      </c>
      <c r="D183" s="148">
        <v>19595</v>
      </c>
      <c r="E183" s="148">
        <v>17924</v>
      </c>
      <c r="F183" s="148">
        <v>17640</v>
      </c>
      <c r="G183" s="148">
        <v>39</v>
      </c>
      <c r="H183" s="148">
        <v>47</v>
      </c>
      <c r="I183" s="148">
        <v>46</v>
      </c>
    </row>
    <row r="184" spans="1:9" x14ac:dyDescent="0.35">
      <c r="A184" s="149">
        <v>0.37930555555555556</v>
      </c>
      <c r="B184" s="148">
        <v>37</v>
      </c>
      <c r="C184" s="148">
        <v>44</v>
      </c>
      <c r="D184" s="148">
        <v>19509</v>
      </c>
      <c r="E184" s="148">
        <v>17937</v>
      </c>
      <c r="F184" s="148">
        <v>17590</v>
      </c>
      <c r="G184" s="148">
        <v>39</v>
      </c>
      <c r="H184" s="148">
        <v>43</v>
      </c>
      <c r="I184" s="148">
        <v>45</v>
      </c>
    </row>
    <row r="185" spans="1:9" x14ac:dyDescent="0.35">
      <c r="A185" s="149">
        <v>0.38138888888888883</v>
      </c>
      <c r="B185" s="148">
        <v>37</v>
      </c>
      <c r="C185" s="148">
        <v>52</v>
      </c>
      <c r="D185" s="148">
        <v>19741</v>
      </c>
      <c r="E185" s="148">
        <v>17653</v>
      </c>
      <c r="F185" s="148">
        <v>17510</v>
      </c>
      <c r="G185" s="148">
        <v>49</v>
      </c>
      <c r="H185" s="148">
        <v>45</v>
      </c>
      <c r="I185" s="148">
        <v>47</v>
      </c>
    </row>
    <row r="186" spans="1:9" x14ac:dyDescent="0.35">
      <c r="A186" s="149">
        <v>0.38347222222222221</v>
      </c>
      <c r="B186" s="148">
        <v>37</v>
      </c>
      <c r="C186" s="148">
        <v>47</v>
      </c>
      <c r="D186" s="148">
        <v>19620</v>
      </c>
      <c r="E186" s="148">
        <v>17949</v>
      </c>
      <c r="F186" s="148">
        <v>17436</v>
      </c>
      <c r="G186" s="148">
        <v>41</v>
      </c>
      <c r="H186" s="148">
        <v>45</v>
      </c>
      <c r="I186" s="148">
        <v>44</v>
      </c>
    </row>
    <row r="187" spans="1:9" x14ac:dyDescent="0.35">
      <c r="A187" s="149">
        <v>0.3855555555555556</v>
      </c>
      <c r="B187" s="148">
        <v>37</v>
      </c>
      <c r="C187" s="148">
        <v>45</v>
      </c>
      <c r="D187" s="148">
        <v>19753</v>
      </c>
      <c r="E187" s="148">
        <v>17871</v>
      </c>
      <c r="F187" s="148">
        <v>17437</v>
      </c>
      <c r="G187" s="148">
        <v>40</v>
      </c>
      <c r="H187" s="148">
        <v>42</v>
      </c>
      <c r="I187" s="148">
        <v>49</v>
      </c>
    </row>
    <row r="188" spans="1:9" x14ac:dyDescent="0.35">
      <c r="A188" s="149">
        <v>0.38763888888888887</v>
      </c>
      <c r="B188" s="148">
        <v>37</v>
      </c>
      <c r="C188" s="148">
        <v>50</v>
      </c>
      <c r="D188" s="148">
        <v>19481</v>
      </c>
      <c r="E188" s="148">
        <v>18071</v>
      </c>
      <c r="F188" s="148">
        <v>17406</v>
      </c>
      <c r="G188" s="148">
        <v>39</v>
      </c>
      <c r="H188" s="148">
        <v>42</v>
      </c>
      <c r="I188" s="148">
        <v>43</v>
      </c>
    </row>
    <row r="189" spans="1:9" x14ac:dyDescent="0.35">
      <c r="A189" s="149">
        <v>0.38972222222222225</v>
      </c>
      <c r="B189" s="148">
        <v>37</v>
      </c>
      <c r="C189" s="148">
        <v>55</v>
      </c>
      <c r="D189" s="148">
        <v>19416</v>
      </c>
      <c r="E189" s="148">
        <v>18091</v>
      </c>
      <c r="F189" s="148">
        <v>17374</v>
      </c>
      <c r="G189" s="148">
        <v>37</v>
      </c>
      <c r="H189" s="148">
        <v>42</v>
      </c>
      <c r="I189" s="148">
        <v>39</v>
      </c>
    </row>
    <row r="190" spans="1:9" x14ac:dyDescent="0.35">
      <c r="A190" s="149">
        <v>0.39180555555555552</v>
      </c>
      <c r="B190" s="148">
        <v>37</v>
      </c>
      <c r="C190" s="148">
        <v>50</v>
      </c>
      <c r="D190" s="148">
        <v>19501</v>
      </c>
      <c r="E190" s="148">
        <v>17984</v>
      </c>
      <c r="F190" s="148">
        <v>17559</v>
      </c>
      <c r="G190" s="148">
        <v>45</v>
      </c>
      <c r="H190" s="148">
        <v>51</v>
      </c>
      <c r="I190" s="148">
        <v>55</v>
      </c>
    </row>
    <row r="191" spans="1:9" x14ac:dyDescent="0.35">
      <c r="A191" s="149">
        <v>0.3938888888888889</v>
      </c>
      <c r="B191" s="148">
        <v>37</v>
      </c>
      <c r="C191" s="148">
        <v>48</v>
      </c>
      <c r="D191" s="148">
        <v>19591</v>
      </c>
      <c r="E191" s="148">
        <v>18007</v>
      </c>
      <c r="F191" s="148">
        <v>17530</v>
      </c>
      <c r="G191" s="148">
        <v>51</v>
      </c>
      <c r="H191" s="148">
        <v>50</v>
      </c>
      <c r="I191" s="148">
        <v>45</v>
      </c>
    </row>
    <row r="192" spans="1:9" x14ac:dyDescent="0.35">
      <c r="A192" s="149">
        <v>0.39597222222222223</v>
      </c>
      <c r="B192" s="148">
        <v>37</v>
      </c>
      <c r="C192" s="148">
        <v>49</v>
      </c>
      <c r="D192" s="148">
        <v>19309</v>
      </c>
      <c r="E192" s="148">
        <v>17942</v>
      </c>
      <c r="F192" s="148">
        <v>17501</v>
      </c>
      <c r="G192" s="148">
        <v>46</v>
      </c>
      <c r="H192" s="148">
        <v>47</v>
      </c>
      <c r="I192" s="148">
        <v>47</v>
      </c>
    </row>
    <row r="193" spans="1:9" x14ac:dyDescent="0.35">
      <c r="A193" s="149">
        <v>0.39805555555555555</v>
      </c>
      <c r="B193" s="148">
        <v>37</v>
      </c>
      <c r="C193" s="148">
        <v>52</v>
      </c>
      <c r="D193" s="148">
        <v>19513</v>
      </c>
      <c r="E193" s="148">
        <v>18273</v>
      </c>
      <c r="F193" s="148">
        <v>17559</v>
      </c>
      <c r="G193" s="148">
        <v>48</v>
      </c>
      <c r="H193" s="148">
        <v>44</v>
      </c>
      <c r="I193" s="148">
        <v>50</v>
      </c>
    </row>
    <row r="194" spans="1:9" x14ac:dyDescent="0.35">
      <c r="A194" s="149">
        <v>0.40013888888888888</v>
      </c>
      <c r="B194" s="148">
        <v>37</v>
      </c>
      <c r="C194" s="148">
        <v>43</v>
      </c>
      <c r="D194" s="148">
        <v>19522</v>
      </c>
      <c r="E194" s="148">
        <v>18194</v>
      </c>
      <c r="F194" s="148">
        <v>17415</v>
      </c>
      <c r="G194" s="148">
        <v>39</v>
      </c>
      <c r="H194" s="148">
        <v>38</v>
      </c>
      <c r="I194" s="148">
        <v>47</v>
      </c>
    </row>
    <row r="195" spans="1:9" x14ac:dyDescent="0.35">
      <c r="A195" s="149">
        <v>0.40222222222222226</v>
      </c>
      <c r="B195" s="148">
        <v>37</v>
      </c>
      <c r="C195" s="148">
        <v>57</v>
      </c>
      <c r="D195" s="148">
        <v>19429</v>
      </c>
      <c r="E195" s="148">
        <v>18118</v>
      </c>
      <c r="F195" s="148">
        <v>17491</v>
      </c>
      <c r="G195" s="148">
        <v>40</v>
      </c>
      <c r="H195" s="148">
        <v>52</v>
      </c>
      <c r="I195" s="148">
        <v>50</v>
      </c>
    </row>
    <row r="196" spans="1:9" x14ac:dyDescent="0.35">
      <c r="A196" s="149">
        <v>0.40430555555555553</v>
      </c>
      <c r="B196" s="148">
        <v>37</v>
      </c>
      <c r="C196" s="148">
        <v>47</v>
      </c>
      <c r="D196" s="148">
        <v>19512</v>
      </c>
      <c r="E196" s="148">
        <v>17767</v>
      </c>
      <c r="F196" s="148">
        <v>17477</v>
      </c>
      <c r="G196" s="148">
        <v>41</v>
      </c>
      <c r="H196" s="148">
        <v>41</v>
      </c>
      <c r="I196" s="148">
        <v>46</v>
      </c>
    </row>
    <row r="197" spans="1:9" x14ac:dyDescent="0.35">
      <c r="A197" s="149">
        <v>0.40638888888888891</v>
      </c>
      <c r="B197" s="148">
        <v>37</v>
      </c>
      <c r="C197" s="148">
        <v>44</v>
      </c>
      <c r="D197" s="148">
        <v>19410</v>
      </c>
      <c r="E197" s="148">
        <v>17802</v>
      </c>
      <c r="F197" s="148">
        <v>17414</v>
      </c>
      <c r="G197" s="148">
        <v>39</v>
      </c>
      <c r="H197" s="148">
        <v>45</v>
      </c>
      <c r="I197" s="148">
        <v>53</v>
      </c>
    </row>
    <row r="198" spans="1:9" x14ac:dyDescent="0.35">
      <c r="A198" s="149">
        <v>0.40847222222222218</v>
      </c>
      <c r="B198" s="148">
        <v>37</v>
      </c>
      <c r="C198" s="148">
        <v>50</v>
      </c>
      <c r="D198" s="148">
        <v>19505</v>
      </c>
      <c r="E198" s="148">
        <v>17622</v>
      </c>
      <c r="F198" s="148">
        <v>17548</v>
      </c>
      <c r="G198" s="148">
        <v>47</v>
      </c>
      <c r="H198" s="148">
        <v>47</v>
      </c>
      <c r="I198" s="148">
        <v>51</v>
      </c>
    </row>
    <row r="199" spans="1:9" x14ac:dyDescent="0.35">
      <c r="A199" s="149">
        <v>0.41055555555555556</v>
      </c>
      <c r="B199" s="148">
        <v>37</v>
      </c>
      <c r="C199" s="148">
        <v>48</v>
      </c>
      <c r="D199" s="148">
        <v>19369</v>
      </c>
      <c r="E199" s="148">
        <v>17989</v>
      </c>
      <c r="F199" s="148">
        <v>17645</v>
      </c>
      <c r="G199" s="148">
        <v>39</v>
      </c>
      <c r="H199" s="148">
        <v>42</v>
      </c>
      <c r="I199" s="148">
        <v>48</v>
      </c>
    </row>
    <row r="200" spans="1:9" x14ac:dyDescent="0.35">
      <c r="A200" s="149">
        <v>0.41263888888888894</v>
      </c>
      <c r="B200" s="148">
        <v>37</v>
      </c>
      <c r="C200" s="148">
        <v>51</v>
      </c>
      <c r="D200" s="148">
        <v>19388</v>
      </c>
      <c r="E200" s="148">
        <v>17969</v>
      </c>
      <c r="F200" s="148">
        <v>17387</v>
      </c>
      <c r="G200" s="148">
        <v>42</v>
      </c>
      <c r="H200" s="148">
        <v>45</v>
      </c>
      <c r="I200" s="148">
        <v>45</v>
      </c>
    </row>
    <row r="201" spans="1:9" x14ac:dyDescent="0.35">
      <c r="A201" s="149">
        <v>0.41472222222222221</v>
      </c>
      <c r="B201" s="148">
        <v>37</v>
      </c>
      <c r="C201" s="148">
        <v>50</v>
      </c>
      <c r="D201" s="148">
        <v>19598</v>
      </c>
      <c r="E201" s="148">
        <v>18085</v>
      </c>
      <c r="F201" s="148">
        <v>17493</v>
      </c>
      <c r="G201" s="148">
        <v>48</v>
      </c>
      <c r="H201" s="148">
        <v>50</v>
      </c>
      <c r="I201" s="148">
        <v>56</v>
      </c>
    </row>
    <row r="202" spans="1:9" x14ac:dyDescent="0.35">
      <c r="A202" s="149">
        <v>0.4168055555555556</v>
      </c>
      <c r="B202" s="148">
        <v>37</v>
      </c>
      <c r="C202" s="148">
        <v>51</v>
      </c>
      <c r="D202" s="148">
        <v>19514</v>
      </c>
      <c r="E202" s="148">
        <v>17932</v>
      </c>
      <c r="F202" s="148">
        <v>17459</v>
      </c>
      <c r="G202" s="148">
        <v>40</v>
      </c>
      <c r="H202" s="148">
        <v>40</v>
      </c>
      <c r="I202" s="148">
        <v>57</v>
      </c>
    </row>
    <row r="203" spans="1:9" x14ac:dyDescent="0.35">
      <c r="A203" s="149">
        <v>0.41888888888888887</v>
      </c>
      <c r="B203" s="148">
        <v>37</v>
      </c>
      <c r="C203" s="148">
        <v>42</v>
      </c>
      <c r="D203" s="148">
        <v>19429</v>
      </c>
      <c r="E203" s="148">
        <v>17864</v>
      </c>
      <c r="F203" s="148">
        <v>17582</v>
      </c>
      <c r="G203" s="148">
        <v>41</v>
      </c>
      <c r="H203" s="148">
        <v>51</v>
      </c>
      <c r="I203" s="148">
        <v>48</v>
      </c>
    </row>
    <row r="204" spans="1:9" x14ac:dyDescent="0.35">
      <c r="A204" s="149">
        <v>0.42097222222222225</v>
      </c>
      <c r="B204" s="148">
        <v>37</v>
      </c>
      <c r="C204" s="148">
        <v>52</v>
      </c>
      <c r="D204" s="148">
        <v>19342</v>
      </c>
      <c r="E204" s="148">
        <v>17881</v>
      </c>
      <c r="F204" s="148">
        <v>17490</v>
      </c>
      <c r="G204" s="148">
        <v>43</v>
      </c>
      <c r="H204" s="148">
        <v>47</v>
      </c>
      <c r="I204" s="148">
        <v>50</v>
      </c>
    </row>
    <row r="205" spans="1:9" x14ac:dyDescent="0.35">
      <c r="A205" s="149">
        <v>0.42305555555555552</v>
      </c>
      <c r="B205" s="148">
        <v>37</v>
      </c>
      <c r="C205" s="148">
        <v>52</v>
      </c>
      <c r="D205" s="148">
        <v>19533</v>
      </c>
      <c r="E205" s="148">
        <v>18009</v>
      </c>
      <c r="F205" s="148">
        <v>17690</v>
      </c>
      <c r="G205" s="148">
        <v>37</v>
      </c>
      <c r="H205" s="148">
        <v>52</v>
      </c>
      <c r="I205" s="148">
        <v>45</v>
      </c>
    </row>
    <row r="206" spans="1:9" x14ac:dyDescent="0.35">
      <c r="A206" s="149">
        <v>0.4251388888888889</v>
      </c>
      <c r="B206" s="148">
        <v>37</v>
      </c>
      <c r="C206" s="148">
        <v>48</v>
      </c>
      <c r="D206" s="148">
        <v>19283</v>
      </c>
      <c r="E206" s="148">
        <v>17768</v>
      </c>
      <c r="F206" s="148">
        <v>17654</v>
      </c>
      <c r="G206" s="148">
        <v>36</v>
      </c>
      <c r="H206" s="148">
        <v>44</v>
      </c>
      <c r="I206" s="148">
        <v>48</v>
      </c>
    </row>
    <row r="207" spans="1:9" x14ac:dyDescent="0.35">
      <c r="A207" s="149">
        <v>0.42722222222222223</v>
      </c>
      <c r="B207" s="148">
        <v>37</v>
      </c>
      <c r="C207" s="148">
        <v>46</v>
      </c>
      <c r="D207" s="148">
        <v>19387</v>
      </c>
      <c r="E207" s="148">
        <v>17887</v>
      </c>
      <c r="F207" s="148">
        <v>17331</v>
      </c>
      <c r="G207" s="148">
        <v>44</v>
      </c>
      <c r="H207" s="148">
        <v>48</v>
      </c>
      <c r="I207" s="148">
        <v>51</v>
      </c>
    </row>
    <row r="208" spans="1:9" x14ac:dyDescent="0.35">
      <c r="A208" s="149">
        <v>0.42930555555555555</v>
      </c>
      <c r="B208" s="148">
        <v>37</v>
      </c>
      <c r="C208" s="148">
        <v>54</v>
      </c>
      <c r="D208" s="148">
        <v>19318</v>
      </c>
      <c r="E208" s="148">
        <v>17960</v>
      </c>
      <c r="F208" s="148">
        <v>17366</v>
      </c>
      <c r="G208" s="148">
        <v>48</v>
      </c>
      <c r="H208" s="148">
        <v>47</v>
      </c>
      <c r="I208" s="148">
        <v>43</v>
      </c>
    </row>
    <row r="209" spans="1:9" x14ac:dyDescent="0.35">
      <c r="A209" s="149">
        <v>0.43138888888888888</v>
      </c>
      <c r="B209" s="148">
        <v>37</v>
      </c>
      <c r="C209" s="148">
        <v>53</v>
      </c>
      <c r="D209" s="148">
        <v>19338</v>
      </c>
      <c r="E209" s="148">
        <v>17869</v>
      </c>
      <c r="F209" s="148">
        <v>17516</v>
      </c>
      <c r="G209" s="148">
        <v>48</v>
      </c>
      <c r="H209" s="148">
        <v>44</v>
      </c>
      <c r="I209" s="148">
        <v>47</v>
      </c>
    </row>
    <row r="210" spans="1:9" x14ac:dyDescent="0.35">
      <c r="A210" s="149">
        <v>0.4334722222222222</v>
      </c>
      <c r="B210" s="148">
        <v>37</v>
      </c>
      <c r="C210" s="148">
        <v>53</v>
      </c>
      <c r="D210" s="148">
        <v>19516</v>
      </c>
      <c r="E210" s="148">
        <v>17991</v>
      </c>
      <c r="F210" s="148">
        <v>17321</v>
      </c>
      <c r="G210" s="148">
        <v>40</v>
      </c>
      <c r="H210" s="148">
        <v>43</v>
      </c>
      <c r="I210" s="148">
        <v>51</v>
      </c>
    </row>
    <row r="211" spans="1:9" x14ac:dyDescent="0.35">
      <c r="A211" s="149">
        <v>0.43555555555555553</v>
      </c>
      <c r="B211" s="148">
        <v>37</v>
      </c>
      <c r="C211" s="148">
        <v>53</v>
      </c>
      <c r="D211" s="148">
        <v>19396</v>
      </c>
      <c r="E211" s="148">
        <v>17910</v>
      </c>
      <c r="F211" s="148">
        <v>17419</v>
      </c>
      <c r="G211" s="148">
        <v>46</v>
      </c>
      <c r="H211" s="148">
        <v>51</v>
      </c>
      <c r="I211" s="148">
        <v>49</v>
      </c>
    </row>
    <row r="212" spans="1:9" x14ac:dyDescent="0.35">
      <c r="A212" s="149">
        <v>0.43763888888888891</v>
      </c>
      <c r="B212" s="148">
        <v>37</v>
      </c>
      <c r="C212" s="148">
        <v>55</v>
      </c>
      <c r="D212" s="148">
        <v>19356</v>
      </c>
      <c r="E212" s="148">
        <v>17837</v>
      </c>
      <c r="F212" s="148">
        <v>17456</v>
      </c>
      <c r="G212" s="148">
        <v>42</v>
      </c>
      <c r="H212" s="148">
        <v>48</v>
      </c>
      <c r="I212" s="148">
        <v>56</v>
      </c>
    </row>
    <row r="213" spans="1:9" x14ac:dyDescent="0.35">
      <c r="A213" s="149">
        <v>0.43972222222222218</v>
      </c>
      <c r="B213" s="148">
        <v>37</v>
      </c>
      <c r="C213" s="148">
        <v>48</v>
      </c>
      <c r="D213" s="148">
        <v>19238</v>
      </c>
      <c r="E213" s="148">
        <v>17897</v>
      </c>
      <c r="F213" s="148">
        <v>17352</v>
      </c>
      <c r="G213" s="148">
        <v>41</v>
      </c>
      <c r="H213" s="148">
        <v>44</v>
      </c>
      <c r="I213" s="148">
        <v>49</v>
      </c>
    </row>
    <row r="214" spans="1:9" x14ac:dyDescent="0.35">
      <c r="A214" s="149">
        <v>0.44180555555555556</v>
      </c>
      <c r="B214" s="148">
        <v>37</v>
      </c>
      <c r="C214" s="148">
        <v>45</v>
      </c>
      <c r="D214" s="148">
        <v>19468</v>
      </c>
      <c r="E214" s="148">
        <v>18030</v>
      </c>
      <c r="F214" s="148">
        <v>17357</v>
      </c>
      <c r="G214" s="148">
        <v>47</v>
      </c>
      <c r="H214" s="148">
        <v>49</v>
      </c>
      <c r="I214" s="148">
        <v>55</v>
      </c>
    </row>
    <row r="215" spans="1:9" x14ac:dyDescent="0.35">
      <c r="A215" s="149">
        <v>0.44388888888888894</v>
      </c>
      <c r="B215" s="148">
        <v>37</v>
      </c>
      <c r="C215" s="148">
        <v>56</v>
      </c>
      <c r="D215" s="148">
        <v>19479</v>
      </c>
      <c r="E215" s="148">
        <v>17875</v>
      </c>
      <c r="F215" s="148">
        <v>17393</v>
      </c>
      <c r="G215" s="148">
        <v>46</v>
      </c>
      <c r="H215" s="148">
        <v>49</v>
      </c>
      <c r="I215" s="148">
        <v>52</v>
      </c>
    </row>
    <row r="216" spans="1:9" x14ac:dyDescent="0.35">
      <c r="A216" s="149">
        <v>0.44597222222222221</v>
      </c>
      <c r="B216" s="148">
        <v>37</v>
      </c>
      <c r="C216" s="148">
        <v>51</v>
      </c>
      <c r="D216" s="148">
        <v>19184</v>
      </c>
      <c r="E216" s="148">
        <v>17778</v>
      </c>
      <c r="F216" s="148">
        <v>17432</v>
      </c>
      <c r="G216" s="148">
        <v>46</v>
      </c>
      <c r="H216" s="148">
        <v>42</v>
      </c>
      <c r="I216" s="148">
        <v>50</v>
      </c>
    </row>
    <row r="217" spans="1:9" x14ac:dyDescent="0.35">
      <c r="A217" s="149">
        <v>0.4480555555555556</v>
      </c>
      <c r="B217" s="148">
        <v>37</v>
      </c>
      <c r="C217" s="148">
        <v>49</v>
      </c>
      <c r="D217" s="148">
        <v>19477</v>
      </c>
      <c r="E217" s="148">
        <v>17836</v>
      </c>
      <c r="F217" s="148">
        <v>17341</v>
      </c>
      <c r="G217" s="148">
        <v>37</v>
      </c>
      <c r="H217" s="148">
        <v>43</v>
      </c>
      <c r="I217" s="148">
        <v>48</v>
      </c>
    </row>
    <row r="218" spans="1:9" x14ac:dyDescent="0.35">
      <c r="A218" s="149">
        <v>0.45013888888888887</v>
      </c>
      <c r="B218" s="148">
        <v>37</v>
      </c>
      <c r="C218" s="148">
        <v>57</v>
      </c>
      <c r="D218" s="148">
        <v>19271</v>
      </c>
      <c r="E218" s="148">
        <v>17925</v>
      </c>
      <c r="F218" s="148">
        <v>17475</v>
      </c>
      <c r="G218" s="148">
        <v>47</v>
      </c>
      <c r="H218" s="148">
        <v>53</v>
      </c>
      <c r="I218" s="148">
        <v>55</v>
      </c>
    </row>
    <row r="219" spans="1:9" x14ac:dyDescent="0.35">
      <c r="A219" s="149">
        <v>0.45222222222222225</v>
      </c>
      <c r="B219" s="148">
        <v>37</v>
      </c>
      <c r="C219" s="148">
        <v>50</v>
      </c>
      <c r="D219" s="148">
        <v>19355</v>
      </c>
      <c r="E219" s="148">
        <v>17872</v>
      </c>
      <c r="F219" s="148">
        <v>17316</v>
      </c>
      <c r="G219" s="148">
        <v>49</v>
      </c>
      <c r="H219" s="148">
        <v>52</v>
      </c>
      <c r="I219" s="148">
        <v>47</v>
      </c>
    </row>
    <row r="220" spans="1:9" x14ac:dyDescent="0.35">
      <c r="A220" s="149">
        <v>0.45430555555555557</v>
      </c>
      <c r="B220" s="148">
        <v>37</v>
      </c>
      <c r="C220" s="148">
        <v>48</v>
      </c>
      <c r="D220" s="148">
        <v>18959</v>
      </c>
      <c r="E220" s="148">
        <v>17944</v>
      </c>
      <c r="F220" s="148">
        <v>17262</v>
      </c>
      <c r="G220" s="148">
        <v>43</v>
      </c>
      <c r="H220" s="148">
        <v>51</v>
      </c>
      <c r="I220" s="148">
        <v>47</v>
      </c>
    </row>
    <row r="221" spans="1:9" x14ac:dyDescent="0.35">
      <c r="A221" s="149">
        <v>0.4563888888888889</v>
      </c>
      <c r="B221" s="148">
        <v>37</v>
      </c>
      <c r="C221" s="148">
        <v>45</v>
      </c>
      <c r="D221" s="148">
        <v>19138</v>
      </c>
      <c r="E221" s="148">
        <v>17916</v>
      </c>
      <c r="F221" s="148">
        <v>17293</v>
      </c>
      <c r="G221" s="148">
        <v>53</v>
      </c>
      <c r="H221" s="148">
        <v>45</v>
      </c>
      <c r="I221" s="148">
        <v>52</v>
      </c>
    </row>
    <row r="222" spans="1:9" x14ac:dyDescent="0.35">
      <c r="A222" s="149">
        <v>0.45847222222222223</v>
      </c>
      <c r="B222" s="148">
        <v>37</v>
      </c>
      <c r="C222" s="148">
        <v>54</v>
      </c>
      <c r="D222" s="148">
        <v>19513</v>
      </c>
      <c r="E222" s="148">
        <v>17955</v>
      </c>
      <c r="F222" s="148">
        <v>17359</v>
      </c>
      <c r="G222" s="148">
        <v>49</v>
      </c>
      <c r="H222" s="148">
        <v>45</v>
      </c>
      <c r="I222" s="148">
        <v>52</v>
      </c>
    </row>
    <row r="223" spans="1:9" x14ac:dyDescent="0.35">
      <c r="A223" s="149">
        <v>0.46055555555555555</v>
      </c>
      <c r="B223" s="148">
        <v>37</v>
      </c>
      <c r="C223" s="148">
        <v>52</v>
      </c>
      <c r="D223" s="148">
        <v>19152</v>
      </c>
      <c r="E223" s="148">
        <v>17648</v>
      </c>
      <c r="F223" s="148">
        <v>17351</v>
      </c>
      <c r="G223" s="148">
        <v>41</v>
      </c>
      <c r="H223" s="148">
        <v>45</v>
      </c>
      <c r="I223" s="148">
        <v>48</v>
      </c>
    </row>
    <row r="224" spans="1:9" x14ac:dyDescent="0.35">
      <c r="A224" s="149">
        <v>0.46263888888888888</v>
      </c>
      <c r="B224" s="148">
        <v>37</v>
      </c>
      <c r="C224" s="148">
        <v>48</v>
      </c>
      <c r="D224" s="148">
        <v>19147</v>
      </c>
      <c r="E224" s="148">
        <v>17936</v>
      </c>
      <c r="F224" s="148">
        <v>17315</v>
      </c>
      <c r="G224" s="148">
        <v>43</v>
      </c>
      <c r="H224" s="148">
        <v>57</v>
      </c>
      <c r="I224" s="148">
        <v>42</v>
      </c>
    </row>
    <row r="225" spans="1:9" x14ac:dyDescent="0.35">
      <c r="A225" s="149">
        <v>0.4647222222222222</v>
      </c>
      <c r="B225" s="148">
        <v>37</v>
      </c>
      <c r="C225" s="148">
        <v>52</v>
      </c>
      <c r="D225" s="148">
        <v>19275</v>
      </c>
      <c r="E225" s="148">
        <v>17941</v>
      </c>
      <c r="F225" s="148">
        <v>17479</v>
      </c>
      <c r="G225" s="148">
        <v>47</v>
      </c>
      <c r="H225" s="148">
        <v>49</v>
      </c>
      <c r="I225" s="148">
        <v>51</v>
      </c>
    </row>
    <row r="226" spans="1:9" x14ac:dyDescent="0.35">
      <c r="A226" s="149">
        <v>0.46680555555555553</v>
      </c>
      <c r="B226" s="148">
        <v>37</v>
      </c>
      <c r="C226" s="148">
        <v>49</v>
      </c>
      <c r="D226" s="148">
        <v>19331</v>
      </c>
      <c r="E226" s="148">
        <v>17832</v>
      </c>
      <c r="F226" s="148">
        <v>17305</v>
      </c>
      <c r="G226" s="148">
        <v>42</v>
      </c>
      <c r="H226" s="148">
        <v>45</v>
      </c>
      <c r="I226" s="148">
        <v>51</v>
      </c>
    </row>
    <row r="227" spans="1:9" x14ac:dyDescent="0.35">
      <c r="A227" s="149">
        <v>0.46888888888888891</v>
      </c>
      <c r="B227" s="148">
        <v>37</v>
      </c>
      <c r="C227" s="148">
        <v>46</v>
      </c>
      <c r="D227" s="148">
        <v>19498</v>
      </c>
      <c r="E227" s="148">
        <v>17981</v>
      </c>
      <c r="F227" s="148">
        <v>17031</v>
      </c>
      <c r="G227" s="148">
        <v>45</v>
      </c>
      <c r="H227" s="148">
        <v>56</v>
      </c>
      <c r="I227" s="148">
        <v>42</v>
      </c>
    </row>
    <row r="228" spans="1:9" x14ac:dyDescent="0.35">
      <c r="A228" s="149">
        <v>0.47097222222222218</v>
      </c>
      <c r="B228" s="148">
        <v>37</v>
      </c>
      <c r="C228" s="148">
        <v>54</v>
      </c>
      <c r="D228" s="148">
        <v>19130</v>
      </c>
      <c r="E228" s="148">
        <v>17734</v>
      </c>
      <c r="F228" s="148">
        <v>17424</v>
      </c>
      <c r="G228" s="148">
        <v>41</v>
      </c>
      <c r="H228" s="148">
        <v>44</v>
      </c>
      <c r="I228" s="148">
        <v>56</v>
      </c>
    </row>
    <row r="229" spans="1:9" x14ac:dyDescent="0.35">
      <c r="A229" s="149">
        <v>0.47305555555555556</v>
      </c>
      <c r="B229" s="148">
        <v>37</v>
      </c>
      <c r="C229" s="148">
        <v>48</v>
      </c>
      <c r="D229" s="148">
        <v>19540</v>
      </c>
      <c r="E229" s="148">
        <v>17820</v>
      </c>
      <c r="F229" s="148">
        <v>17231</v>
      </c>
      <c r="G229" s="148">
        <v>47</v>
      </c>
      <c r="H229" s="148">
        <v>48</v>
      </c>
      <c r="I229" s="148">
        <v>48</v>
      </c>
    </row>
    <row r="230" spans="1:9" x14ac:dyDescent="0.35">
      <c r="A230" s="149">
        <v>0.47513888888888883</v>
      </c>
      <c r="B230" s="148">
        <v>37</v>
      </c>
      <c r="C230" s="148">
        <v>50</v>
      </c>
      <c r="D230" s="148">
        <v>19311</v>
      </c>
      <c r="E230" s="148">
        <v>17778</v>
      </c>
      <c r="F230" s="148">
        <v>17391</v>
      </c>
      <c r="G230" s="148">
        <v>47</v>
      </c>
      <c r="H230" s="148">
        <v>53</v>
      </c>
      <c r="I230" s="148">
        <v>48</v>
      </c>
    </row>
    <row r="231" spans="1:9" x14ac:dyDescent="0.35">
      <c r="A231" s="149">
        <v>0.47722222222222221</v>
      </c>
      <c r="B231" s="148">
        <v>37</v>
      </c>
      <c r="C231" s="148">
        <v>55</v>
      </c>
      <c r="D231" s="148">
        <v>19025</v>
      </c>
      <c r="E231" s="148">
        <v>18038</v>
      </c>
      <c r="F231" s="148">
        <v>17492</v>
      </c>
      <c r="G231" s="148">
        <v>46</v>
      </c>
      <c r="H231" s="148">
        <v>43</v>
      </c>
      <c r="I231" s="148">
        <v>54</v>
      </c>
    </row>
    <row r="232" spans="1:9" x14ac:dyDescent="0.35">
      <c r="A232" s="149">
        <v>0.4793055555555556</v>
      </c>
      <c r="B232" s="148">
        <v>37</v>
      </c>
      <c r="C232" s="148">
        <v>58</v>
      </c>
      <c r="D232" s="148">
        <v>19112</v>
      </c>
      <c r="E232" s="148">
        <v>17762</v>
      </c>
      <c r="F232" s="148">
        <v>17397</v>
      </c>
      <c r="G232" s="148">
        <v>41</v>
      </c>
      <c r="H232" s="148">
        <v>46</v>
      </c>
      <c r="I232" s="148">
        <v>53</v>
      </c>
    </row>
    <row r="233" spans="1:9" x14ac:dyDescent="0.35">
      <c r="A233" s="149">
        <v>0.48138888888888887</v>
      </c>
      <c r="B233" s="148">
        <v>37</v>
      </c>
      <c r="C233" s="148">
        <v>54</v>
      </c>
      <c r="D233" s="148">
        <v>19307</v>
      </c>
      <c r="E233" s="148">
        <v>17837</v>
      </c>
      <c r="F233" s="148">
        <v>17096</v>
      </c>
      <c r="G233" s="148">
        <v>49</v>
      </c>
      <c r="H233" s="148">
        <v>44</v>
      </c>
      <c r="I233" s="148">
        <v>55</v>
      </c>
    </row>
    <row r="234" spans="1:9" x14ac:dyDescent="0.35">
      <c r="A234" s="149">
        <v>0.48347222222222225</v>
      </c>
      <c r="B234" s="148">
        <v>37</v>
      </c>
      <c r="C234" s="148">
        <v>56</v>
      </c>
      <c r="D234" s="148">
        <v>19142</v>
      </c>
      <c r="E234" s="148">
        <v>17559</v>
      </c>
      <c r="F234" s="148">
        <v>17150</v>
      </c>
      <c r="G234" s="148">
        <v>47</v>
      </c>
      <c r="H234" s="148">
        <v>45</v>
      </c>
      <c r="I234" s="148">
        <v>54</v>
      </c>
    </row>
    <row r="235" spans="1:9" x14ac:dyDescent="0.35">
      <c r="A235" s="149">
        <v>0.48555555555555557</v>
      </c>
      <c r="B235" s="148">
        <v>37</v>
      </c>
      <c r="C235" s="148">
        <v>47</v>
      </c>
      <c r="D235" s="148">
        <v>19240</v>
      </c>
      <c r="E235" s="148">
        <v>17815</v>
      </c>
      <c r="F235" s="148">
        <v>17464</v>
      </c>
      <c r="G235" s="148">
        <v>43</v>
      </c>
      <c r="H235" s="148">
        <v>52</v>
      </c>
      <c r="I235" s="148">
        <v>45</v>
      </c>
    </row>
    <row r="236" spans="1:9" x14ac:dyDescent="0.35">
      <c r="A236" s="149">
        <v>0.4876388888888889</v>
      </c>
      <c r="B236" s="148">
        <v>37</v>
      </c>
      <c r="C236" s="148">
        <v>46</v>
      </c>
      <c r="D236" s="148">
        <v>19210</v>
      </c>
      <c r="E236" s="148">
        <v>17847</v>
      </c>
      <c r="F236" s="148">
        <v>17107</v>
      </c>
      <c r="G236" s="148">
        <v>49</v>
      </c>
      <c r="H236" s="148">
        <v>52</v>
      </c>
      <c r="I236" s="148">
        <v>52</v>
      </c>
    </row>
    <row r="237" spans="1:9" x14ac:dyDescent="0.35">
      <c r="A237" s="149">
        <v>0.48972222222222223</v>
      </c>
      <c r="B237" s="148">
        <v>37</v>
      </c>
      <c r="C237" s="148">
        <v>48</v>
      </c>
      <c r="D237" s="148">
        <v>18994</v>
      </c>
      <c r="E237" s="148">
        <v>17897</v>
      </c>
      <c r="F237" s="148">
        <v>17244</v>
      </c>
      <c r="G237" s="148">
        <v>42</v>
      </c>
      <c r="H237" s="148">
        <v>49</v>
      </c>
      <c r="I237" s="148">
        <v>46</v>
      </c>
    </row>
    <row r="238" spans="1:9" x14ac:dyDescent="0.35">
      <c r="A238" s="149">
        <v>0.49180555555555555</v>
      </c>
      <c r="B238" s="148">
        <v>37</v>
      </c>
      <c r="C238" s="148">
        <v>48</v>
      </c>
      <c r="D238" s="148">
        <v>19141</v>
      </c>
      <c r="E238" s="148">
        <v>17901</v>
      </c>
      <c r="F238" s="148">
        <v>17308</v>
      </c>
      <c r="G238" s="148">
        <v>50</v>
      </c>
      <c r="H238" s="148">
        <v>47</v>
      </c>
      <c r="I238" s="148">
        <v>54</v>
      </c>
    </row>
    <row r="239" spans="1:9" x14ac:dyDescent="0.35">
      <c r="A239" s="149">
        <v>0.49388888888888888</v>
      </c>
      <c r="B239" s="148">
        <v>37</v>
      </c>
      <c r="C239" s="148">
        <v>52</v>
      </c>
      <c r="D239" s="148">
        <v>19264</v>
      </c>
      <c r="E239" s="148">
        <v>18114</v>
      </c>
      <c r="F239" s="148">
        <v>17159</v>
      </c>
      <c r="G239" s="148">
        <v>49</v>
      </c>
      <c r="H239" s="148">
        <v>49</v>
      </c>
      <c r="I239" s="148">
        <v>49</v>
      </c>
    </row>
    <row r="240" spans="1:9" x14ac:dyDescent="0.35">
      <c r="A240" s="149">
        <v>0.49597222222222226</v>
      </c>
      <c r="B240" s="148">
        <v>37</v>
      </c>
      <c r="C240" s="148">
        <v>50</v>
      </c>
      <c r="D240" s="148">
        <v>19078</v>
      </c>
      <c r="E240" s="148">
        <v>17958</v>
      </c>
      <c r="F240" s="148">
        <v>17432</v>
      </c>
      <c r="G240" s="148">
        <v>47</v>
      </c>
      <c r="H240" s="148">
        <v>50</v>
      </c>
      <c r="I240" s="148">
        <v>48</v>
      </c>
    </row>
    <row r="241" spans="1:9" x14ac:dyDescent="0.35">
      <c r="A241" s="149">
        <v>0.49805555555555553</v>
      </c>
      <c r="B241" s="148">
        <v>37</v>
      </c>
      <c r="C241" s="148">
        <v>50</v>
      </c>
      <c r="D241" s="148">
        <v>19374</v>
      </c>
      <c r="E241" s="148">
        <v>17776</v>
      </c>
      <c r="F241" s="148">
        <v>17199</v>
      </c>
      <c r="G241" s="148">
        <v>41</v>
      </c>
      <c r="H241" s="148">
        <v>54</v>
      </c>
      <c r="I241" s="148">
        <v>48</v>
      </c>
    </row>
    <row r="242" spans="1:9" x14ac:dyDescent="0.35">
      <c r="A242" s="149">
        <v>0.50013888888888891</v>
      </c>
      <c r="B242" s="148">
        <v>37</v>
      </c>
      <c r="C242" s="148">
        <v>50</v>
      </c>
      <c r="D242" s="148">
        <v>19110</v>
      </c>
      <c r="E242" s="148">
        <v>17785</v>
      </c>
      <c r="F242" s="148">
        <v>17356</v>
      </c>
      <c r="G242" s="148">
        <v>42</v>
      </c>
      <c r="H242" s="148">
        <v>51</v>
      </c>
      <c r="I242" s="148">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8"/>
  <sheetViews>
    <sheetView workbookViewId="0"/>
  </sheetViews>
  <sheetFormatPr defaultRowHeight="14.5" x14ac:dyDescent="0.35"/>
  <cols>
    <col min="1" max="16384" width="8.7265625" style="148"/>
  </cols>
  <sheetData>
    <row r="1" spans="1:10" x14ac:dyDescent="0.35">
      <c r="A1" s="148" t="s">
        <v>128</v>
      </c>
      <c r="B1" s="148" t="s">
        <v>186</v>
      </c>
      <c r="C1" s="148" t="s">
        <v>187</v>
      </c>
      <c r="D1" s="148" t="s">
        <v>194</v>
      </c>
      <c r="E1" s="148" t="s">
        <v>188</v>
      </c>
      <c r="F1" s="148" t="s">
        <v>195</v>
      </c>
      <c r="G1" s="148" t="s">
        <v>196</v>
      </c>
      <c r="H1" s="148" t="s">
        <v>189</v>
      </c>
      <c r="I1" s="148" t="s">
        <v>191</v>
      </c>
      <c r="J1" s="148" t="s">
        <v>193</v>
      </c>
    </row>
    <row r="2" spans="1:10" x14ac:dyDescent="0.35">
      <c r="A2" s="148">
        <v>3.3333333333333301E-3</v>
      </c>
      <c r="B2" s="148">
        <v>37</v>
      </c>
      <c r="C2" s="148" t="s">
        <v>80</v>
      </c>
      <c r="D2" s="148">
        <v>20</v>
      </c>
      <c r="E2" s="148" t="s">
        <v>190</v>
      </c>
      <c r="F2" s="148">
        <v>0</v>
      </c>
      <c r="G2" s="148">
        <v>0</v>
      </c>
      <c r="H2" s="148">
        <v>0</v>
      </c>
      <c r="I2" s="148" t="s">
        <v>192</v>
      </c>
      <c r="J2" s="148" t="s">
        <v>75</v>
      </c>
    </row>
    <row r="3" spans="1:10" x14ac:dyDescent="0.35">
      <c r="A3" s="148">
        <v>5.3333333333333302E-2</v>
      </c>
      <c r="B3" s="148">
        <v>37</v>
      </c>
      <c r="C3" s="148" t="s">
        <v>80</v>
      </c>
      <c r="D3" s="148">
        <v>14</v>
      </c>
      <c r="E3" s="148" t="s">
        <v>190</v>
      </c>
      <c r="F3" s="148">
        <v>0</v>
      </c>
      <c r="G3" s="148">
        <v>0</v>
      </c>
      <c r="H3" s="148">
        <v>0</v>
      </c>
      <c r="I3" s="148" t="s">
        <v>192</v>
      </c>
      <c r="J3" s="148" t="s">
        <v>75</v>
      </c>
    </row>
    <row r="4" spans="1:10" x14ac:dyDescent="0.35">
      <c r="A4" s="148">
        <v>0.103333333333333</v>
      </c>
      <c r="B4" s="148">
        <v>37</v>
      </c>
      <c r="C4" s="148" t="s">
        <v>80</v>
      </c>
      <c r="D4" s="148">
        <v>13</v>
      </c>
      <c r="E4" s="148" t="s">
        <v>190</v>
      </c>
      <c r="F4" s="148">
        <v>0</v>
      </c>
      <c r="G4" s="148">
        <v>0</v>
      </c>
      <c r="H4" s="148">
        <v>0</v>
      </c>
      <c r="I4" s="148" t="s">
        <v>192</v>
      </c>
      <c r="J4" s="148" t="s">
        <v>75</v>
      </c>
    </row>
    <row r="5" spans="1:10" x14ac:dyDescent="0.35">
      <c r="A5" s="148">
        <v>0.15333333333333299</v>
      </c>
      <c r="B5" s="148">
        <v>37</v>
      </c>
      <c r="C5" s="148" t="s">
        <v>80</v>
      </c>
      <c r="D5" s="148">
        <v>18</v>
      </c>
      <c r="E5" s="148" t="s">
        <v>190</v>
      </c>
      <c r="F5" s="148">
        <v>0</v>
      </c>
      <c r="G5" s="148">
        <v>0</v>
      </c>
      <c r="H5" s="148">
        <v>0</v>
      </c>
      <c r="I5" s="148" t="s">
        <v>192</v>
      </c>
      <c r="J5" s="148" t="s">
        <v>75</v>
      </c>
    </row>
    <row r="6" spans="1:10" x14ac:dyDescent="0.35">
      <c r="A6" s="148">
        <v>0.20333333333333301</v>
      </c>
      <c r="B6" s="148">
        <v>37</v>
      </c>
      <c r="C6" s="148" t="s">
        <v>80</v>
      </c>
      <c r="D6" s="148">
        <v>14</v>
      </c>
      <c r="E6" s="148" t="s">
        <v>190</v>
      </c>
      <c r="F6" s="148">
        <v>0</v>
      </c>
      <c r="G6" s="148">
        <v>0</v>
      </c>
      <c r="H6" s="148">
        <v>0</v>
      </c>
      <c r="I6" s="148" t="s">
        <v>192</v>
      </c>
      <c r="J6" s="148" t="s">
        <v>75</v>
      </c>
    </row>
    <row r="7" spans="1:10" x14ac:dyDescent="0.35">
      <c r="A7" s="148">
        <v>0.25333333333333302</v>
      </c>
      <c r="B7" s="148">
        <v>37</v>
      </c>
      <c r="C7" s="148" t="s">
        <v>80</v>
      </c>
      <c r="D7" s="148">
        <v>24</v>
      </c>
      <c r="E7" s="148" t="s">
        <v>190</v>
      </c>
      <c r="F7" s="148">
        <v>0</v>
      </c>
      <c r="G7" s="148">
        <v>0</v>
      </c>
      <c r="H7" s="148">
        <v>0</v>
      </c>
      <c r="I7" s="148" t="s">
        <v>192</v>
      </c>
      <c r="J7" s="148" t="s">
        <v>75</v>
      </c>
    </row>
    <row r="8" spans="1:10" x14ac:dyDescent="0.35">
      <c r="A8" s="148">
        <v>0.30333333333333301</v>
      </c>
      <c r="B8" s="148">
        <v>37</v>
      </c>
      <c r="C8" s="148" t="s">
        <v>80</v>
      </c>
      <c r="D8" s="148">
        <v>18</v>
      </c>
      <c r="E8" s="148" t="s">
        <v>190</v>
      </c>
      <c r="F8" s="148">
        <v>0</v>
      </c>
      <c r="G8" s="148">
        <v>0</v>
      </c>
      <c r="H8" s="148">
        <v>0</v>
      </c>
      <c r="I8" s="148" t="s">
        <v>192</v>
      </c>
      <c r="J8" s="148" t="s">
        <v>75</v>
      </c>
    </row>
    <row r="9" spans="1:10" x14ac:dyDescent="0.35">
      <c r="A9" s="148">
        <v>0.353333333333333</v>
      </c>
      <c r="B9" s="148">
        <v>37</v>
      </c>
      <c r="C9" s="148" t="s">
        <v>80</v>
      </c>
      <c r="D9" s="148">
        <v>26</v>
      </c>
      <c r="E9" s="148" t="s">
        <v>190</v>
      </c>
      <c r="F9" s="148">
        <v>0</v>
      </c>
      <c r="G9" s="148">
        <v>0</v>
      </c>
      <c r="H9" s="148">
        <v>0</v>
      </c>
      <c r="I9" s="148" t="s">
        <v>192</v>
      </c>
      <c r="J9" s="148" t="s">
        <v>75</v>
      </c>
    </row>
    <row r="10" spans="1:10" x14ac:dyDescent="0.35">
      <c r="A10" s="148">
        <v>0.40333333333333299</v>
      </c>
      <c r="B10" s="148">
        <v>37</v>
      </c>
      <c r="C10" s="148" t="s">
        <v>80</v>
      </c>
      <c r="D10" s="148">
        <v>15</v>
      </c>
      <c r="E10" s="148" t="s">
        <v>190</v>
      </c>
      <c r="F10" s="148">
        <v>0</v>
      </c>
      <c r="G10" s="148">
        <v>0</v>
      </c>
      <c r="H10" s="148">
        <v>0</v>
      </c>
      <c r="I10" s="148" t="s">
        <v>192</v>
      </c>
      <c r="J10" s="148" t="s">
        <v>75</v>
      </c>
    </row>
    <row r="11" spans="1:10" x14ac:dyDescent="0.35">
      <c r="A11" s="148">
        <v>0.45333333333333298</v>
      </c>
      <c r="B11" s="148">
        <v>37</v>
      </c>
      <c r="C11" s="148" t="s">
        <v>80</v>
      </c>
      <c r="D11" s="148">
        <v>19</v>
      </c>
      <c r="E11" s="148" t="s">
        <v>190</v>
      </c>
      <c r="F11" s="148">
        <v>0</v>
      </c>
      <c r="G11" s="148">
        <v>0</v>
      </c>
      <c r="H11" s="148">
        <v>0</v>
      </c>
      <c r="I11" s="148" t="s">
        <v>192</v>
      </c>
      <c r="J11" s="148" t="s">
        <v>75</v>
      </c>
    </row>
    <row r="12" spans="1:10" x14ac:dyDescent="0.35">
      <c r="A12" s="148">
        <v>0.50333333333333297</v>
      </c>
      <c r="B12" s="148">
        <v>37</v>
      </c>
      <c r="C12" s="148" t="s">
        <v>80</v>
      </c>
      <c r="D12" s="148">
        <v>26</v>
      </c>
      <c r="E12" s="148" t="s">
        <v>190</v>
      </c>
      <c r="F12" s="148">
        <v>0</v>
      </c>
      <c r="G12" s="148">
        <v>0</v>
      </c>
      <c r="H12" s="148">
        <v>0</v>
      </c>
      <c r="I12" s="148" t="s">
        <v>192</v>
      </c>
      <c r="J12" s="148" t="s">
        <v>75</v>
      </c>
    </row>
    <row r="13" spans="1:10" x14ac:dyDescent="0.35">
      <c r="A13" s="148">
        <v>0.55333333333333301</v>
      </c>
      <c r="B13" s="148">
        <v>37</v>
      </c>
      <c r="C13" s="148" t="s">
        <v>80</v>
      </c>
      <c r="D13" s="148">
        <v>25</v>
      </c>
      <c r="E13" s="148" t="s">
        <v>190</v>
      </c>
      <c r="F13" s="148">
        <v>0</v>
      </c>
      <c r="G13" s="148">
        <v>0</v>
      </c>
      <c r="H13" s="148">
        <v>0</v>
      </c>
      <c r="I13" s="148" t="s">
        <v>192</v>
      </c>
      <c r="J13" s="148" t="s">
        <v>75</v>
      </c>
    </row>
    <row r="14" spans="1:10" x14ac:dyDescent="0.35">
      <c r="A14" s="148">
        <v>0.60333333333333306</v>
      </c>
      <c r="B14" s="148">
        <v>37</v>
      </c>
      <c r="C14" s="148" t="s">
        <v>80</v>
      </c>
      <c r="D14" s="148">
        <v>19</v>
      </c>
      <c r="E14" s="148" t="s">
        <v>190</v>
      </c>
      <c r="F14" s="148">
        <v>0</v>
      </c>
      <c r="G14" s="148">
        <v>0</v>
      </c>
      <c r="H14" s="148">
        <v>0</v>
      </c>
      <c r="I14" s="148" t="s">
        <v>192</v>
      </c>
      <c r="J14" s="148" t="s">
        <v>75</v>
      </c>
    </row>
    <row r="15" spans="1:10" x14ac:dyDescent="0.35">
      <c r="A15" s="148">
        <v>0.65333333333333299</v>
      </c>
      <c r="B15" s="148">
        <v>37</v>
      </c>
      <c r="C15" s="148" t="s">
        <v>80</v>
      </c>
      <c r="D15" s="148">
        <v>21</v>
      </c>
      <c r="E15" s="148" t="s">
        <v>190</v>
      </c>
      <c r="F15" s="148">
        <v>0</v>
      </c>
      <c r="G15" s="148">
        <v>0</v>
      </c>
      <c r="H15" s="148">
        <v>0</v>
      </c>
      <c r="I15" s="148" t="s">
        <v>192</v>
      </c>
      <c r="J15" s="148" t="s">
        <v>75</v>
      </c>
    </row>
    <row r="16" spans="1:10" x14ac:dyDescent="0.35">
      <c r="A16" s="148">
        <v>0.70333333333333303</v>
      </c>
      <c r="B16" s="148">
        <v>37</v>
      </c>
      <c r="C16" s="148" t="s">
        <v>80</v>
      </c>
      <c r="D16" s="148">
        <v>21</v>
      </c>
      <c r="E16" s="148" t="s">
        <v>190</v>
      </c>
      <c r="F16" s="148">
        <v>0</v>
      </c>
      <c r="G16" s="148">
        <v>0</v>
      </c>
      <c r="H16" s="148">
        <v>0</v>
      </c>
      <c r="I16" s="148" t="s">
        <v>192</v>
      </c>
      <c r="J16" s="148" t="s">
        <v>75</v>
      </c>
    </row>
    <row r="17" spans="1:10" x14ac:dyDescent="0.35">
      <c r="A17" s="148">
        <v>0.75333333333333297</v>
      </c>
      <c r="B17" s="148">
        <v>37</v>
      </c>
      <c r="C17" s="148" t="s">
        <v>80</v>
      </c>
      <c r="D17" s="148">
        <v>18</v>
      </c>
      <c r="E17" s="148" t="s">
        <v>190</v>
      </c>
      <c r="F17" s="148">
        <v>0</v>
      </c>
      <c r="G17" s="148">
        <v>0</v>
      </c>
      <c r="H17" s="148">
        <v>0</v>
      </c>
      <c r="I17" s="148" t="s">
        <v>192</v>
      </c>
      <c r="J17" s="148" t="s">
        <v>75</v>
      </c>
    </row>
    <row r="18" spans="1:10" x14ac:dyDescent="0.35">
      <c r="A18" s="148">
        <v>0.80333333333333301</v>
      </c>
      <c r="B18" s="148">
        <v>37</v>
      </c>
      <c r="C18" s="148" t="s">
        <v>80</v>
      </c>
      <c r="D18" s="148">
        <v>24</v>
      </c>
      <c r="E18" s="148" t="s">
        <v>190</v>
      </c>
      <c r="F18" s="148">
        <v>0</v>
      </c>
      <c r="G18" s="148">
        <v>0</v>
      </c>
      <c r="H18" s="148">
        <v>0</v>
      </c>
      <c r="I18" s="148" t="s">
        <v>192</v>
      </c>
      <c r="J18" s="148" t="s">
        <v>75</v>
      </c>
    </row>
    <row r="19" spans="1:10" x14ac:dyDescent="0.35">
      <c r="A19" s="148">
        <v>0.85333333333333306</v>
      </c>
      <c r="B19" s="148">
        <v>37</v>
      </c>
      <c r="C19" s="148" t="s">
        <v>80</v>
      </c>
      <c r="D19" s="148">
        <v>21</v>
      </c>
      <c r="E19" s="148" t="s">
        <v>190</v>
      </c>
      <c r="F19" s="148">
        <v>0</v>
      </c>
      <c r="G19" s="148">
        <v>0</v>
      </c>
      <c r="H19" s="148">
        <v>0</v>
      </c>
      <c r="I19" s="148" t="s">
        <v>192</v>
      </c>
      <c r="J19" s="148" t="s">
        <v>75</v>
      </c>
    </row>
    <row r="20" spans="1:10" x14ac:dyDescent="0.35">
      <c r="A20" s="148">
        <v>0.90333333333333299</v>
      </c>
      <c r="B20" s="148">
        <v>37</v>
      </c>
      <c r="C20" s="148" t="s">
        <v>80</v>
      </c>
      <c r="D20" s="148">
        <v>19</v>
      </c>
      <c r="E20" s="148" t="s">
        <v>190</v>
      </c>
      <c r="F20" s="148">
        <v>0</v>
      </c>
      <c r="G20" s="148">
        <v>0</v>
      </c>
      <c r="H20" s="148">
        <v>0</v>
      </c>
      <c r="I20" s="148" t="s">
        <v>192</v>
      </c>
      <c r="J20" s="148" t="s">
        <v>75</v>
      </c>
    </row>
    <row r="21" spans="1:10" x14ac:dyDescent="0.35">
      <c r="A21" s="148">
        <v>0.95333333333333303</v>
      </c>
      <c r="B21" s="148">
        <v>37</v>
      </c>
      <c r="C21" s="148" t="s">
        <v>80</v>
      </c>
      <c r="D21" s="148">
        <v>21</v>
      </c>
      <c r="E21" s="148" t="s">
        <v>190</v>
      </c>
      <c r="F21" s="148">
        <v>0</v>
      </c>
      <c r="G21" s="148">
        <v>0</v>
      </c>
      <c r="H21" s="148">
        <v>0</v>
      </c>
      <c r="I21" s="148" t="s">
        <v>192</v>
      </c>
      <c r="J21" s="148" t="s">
        <v>75</v>
      </c>
    </row>
    <row r="22" spans="1:10" x14ac:dyDescent="0.35">
      <c r="A22" s="148">
        <v>1.0033333333333301</v>
      </c>
      <c r="B22" s="148">
        <v>37</v>
      </c>
      <c r="C22" s="148" t="s">
        <v>80</v>
      </c>
      <c r="D22" s="148">
        <v>24</v>
      </c>
      <c r="E22" s="148" t="s">
        <v>190</v>
      </c>
      <c r="F22" s="148">
        <v>0</v>
      </c>
      <c r="G22" s="148">
        <v>0</v>
      </c>
      <c r="H22" s="148">
        <v>0</v>
      </c>
      <c r="I22" s="148" t="s">
        <v>192</v>
      </c>
      <c r="J22" s="148" t="s">
        <v>75</v>
      </c>
    </row>
    <row r="23" spans="1:10" x14ac:dyDescent="0.35">
      <c r="A23" s="148">
        <v>1.0533333333333299</v>
      </c>
      <c r="B23" s="148">
        <v>37</v>
      </c>
      <c r="C23" s="148" t="s">
        <v>80</v>
      </c>
      <c r="D23" s="148">
        <v>17</v>
      </c>
      <c r="E23" s="148" t="s">
        <v>190</v>
      </c>
      <c r="F23" s="148">
        <v>0</v>
      </c>
      <c r="G23" s="148">
        <v>0</v>
      </c>
      <c r="H23" s="148">
        <v>0</v>
      </c>
      <c r="I23" s="148" t="s">
        <v>192</v>
      </c>
      <c r="J23" s="148" t="s">
        <v>75</v>
      </c>
    </row>
    <row r="24" spans="1:10" x14ac:dyDescent="0.35">
      <c r="A24" s="148">
        <v>1.1033333333333299</v>
      </c>
      <c r="B24" s="148">
        <v>37</v>
      </c>
      <c r="C24" s="148" t="s">
        <v>80</v>
      </c>
      <c r="D24" s="148">
        <v>26</v>
      </c>
      <c r="E24" s="148" t="s">
        <v>190</v>
      </c>
      <c r="F24" s="148">
        <v>0</v>
      </c>
      <c r="G24" s="148">
        <v>0</v>
      </c>
      <c r="H24" s="148">
        <v>0</v>
      </c>
      <c r="I24" s="148" t="s">
        <v>192</v>
      </c>
      <c r="J24" s="148" t="s">
        <v>75</v>
      </c>
    </row>
    <row r="25" spans="1:10" x14ac:dyDescent="0.35">
      <c r="A25" s="148">
        <v>1.15333333333333</v>
      </c>
      <c r="B25" s="148">
        <v>37</v>
      </c>
      <c r="C25" s="148" t="s">
        <v>80</v>
      </c>
      <c r="D25" s="148">
        <v>22</v>
      </c>
      <c r="E25" s="148" t="s">
        <v>190</v>
      </c>
      <c r="F25" s="148">
        <v>0</v>
      </c>
      <c r="G25" s="148">
        <v>0</v>
      </c>
      <c r="H25" s="148">
        <v>0</v>
      </c>
      <c r="I25" s="148" t="s">
        <v>192</v>
      </c>
      <c r="J25" s="148" t="s">
        <v>75</v>
      </c>
    </row>
    <row r="26" spans="1:10" x14ac:dyDescent="0.35">
      <c r="A26" s="148">
        <v>1.20333333333333</v>
      </c>
      <c r="B26" s="148">
        <v>37</v>
      </c>
      <c r="C26" s="148" t="s">
        <v>80</v>
      </c>
      <c r="D26" s="148">
        <v>22</v>
      </c>
      <c r="E26" s="148" t="s">
        <v>190</v>
      </c>
      <c r="F26" s="148">
        <v>0</v>
      </c>
      <c r="G26" s="148">
        <v>0</v>
      </c>
      <c r="H26" s="148">
        <v>0</v>
      </c>
      <c r="I26" s="148" t="s">
        <v>192</v>
      </c>
      <c r="J26" s="148" t="s">
        <v>75</v>
      </c>
    </row>
    <row r="27" spans="1:10" x14ac:dyDescent="0.35">
      <c r="A27" s="148">
        <v>1.2533333333333301</v>
      </c>
      <c r="B27" s="148">
        <v>37</v>
      </c>
      <c r="C27" s="148" t="s">
        <v>80</v>
      </c>
      <c r="D27" s="148">
        <v>23</v>
      </c>
      <c r="E27" s="148" t="s">
        <v>190</v>
      </c>
      <c r="F27" s="148">
        <v>0</v>
      </c>
      <c r="G27" s="148">
        <v>0</v>
      </c>
      <c r="H27" s="148">
        <v>0</v>
      </c>
      <c r="I27" s="148" t="s">
        <v>192</v>
      </c>
      <c r="J27" s="148" t="s">
        <v>75</v>
      </c>
    </row>
    <row r="28" spans="1:10" x14ac:dyDescent="0.35">
      <c r="A28" s="148">
        <v>1.3033333333333299</v>
      </c>
      <c r="B28" s="148">
        <v>37</v>
      </c>
      <c r="C28" s="148" t="s">
        <v>80</v>
      </c>
      <c r="D28" s="148">
        <v>18</v>
      </c>
      <c r="E28" s="148" t="s">
        <v>190</v>
      </c>
      <c r="F28" s="148">
        <v>0</v>
      </c>
      <c r="G28" s="148">
        <v>0</v>
      </c>
      <c r="H28" s="148">
        <v>0</v>
      </c>
      <c r="I28" s="148" t="s">
        <v>192</v>
      </c>
      <c r="J28" s="148" t="s">
        <v>75</v>
      </c>
    </row>
    <row r="29" spans="1:10" x14ac:dyDescent="0.35">
      <c r="A29" s="148">
        <v>1.3533333333333299</v>
      </c>
      <c r="B29" s="148">
        <v>37</v>
      </c>
      <c r="C29" s="148" t="s">
        <v>80</v>
      </c>
      <c r="D29" s="148">
        <v>24</v>
      </c>
      <c r="E29" s="148" t="s">
        <v>190</v>
      </c>
      <c r="F29" s="148">
        <v>0</v>
      </c>
      <c r="G29" s="148">
        <v>0</v>
      </c>
      <c r="H29" s="148">
        <v>0</v>
      </c>
      <c r="I29" s="148" t="s">
        <v>192</v>
      </c>
      <c r="J29" s="148" t="s">
        <v>75</v>
      </c>
    </row>
    <row r="30" spans="1:10" x14ac:dyDescent="0.35">
      <c r="A30" s="148">
        <v>1.40333333333333</v>
      </c>
      <c r="B30" s="148">
        <v>37</v>
      </c>
      <c r="C30" s="148" t="s">
        <v>80</v>
      </c>
      <c r="D30" s="148">
        <v>22</v>
      </c>
      <c r="E30" s="148" t="s">
        <v>190</v>
      </c>
      <c r="F30" s="148">
        <v>0</v>
      </c>
      <c r="G30" s="148">
        <v>0</v>
      </c>
      <c r="H30" s="148">
        <v>0</v>
      </c>
      <c r="I30" s="148" t="s">
        <v>192</v>
      </c>
      <c r="J30" s="148" t="s">
        <v>75</v>
      </c>
    </row>
    <row r="31" spans="1:10" x14ac:dyDescent="0.35">
      <c r="A31" s="148">
        <v>1.45333333333333</v>
      </c>
      <c r="B31" s="148">
        <v>37</v>
      </c>
      <c r="C31" s="148" t="s">
        <v>80</v>
      </c>
      <c r="D31" s="148">
        <v>22</v>
      </c>
      <c r="E31" s="148" t="s">
        <v>190</v>
      </c>
      <c r="F31" s="148">
        <v>0</v>
      </c>
      <c r="G31" s="148">
        <v>0</v>
      </c>
      <c r="H31" s="148">
        <v>0</v>
      </c>
      <c r="I31" s="148" t="s">
        <v>192</v>
      </c>
      <c r="J31" s="148" t="s">
        <v>75</v>
      </c>
    </row>
    <row r="32" spans="1:10" x14ac:dyDescent="0.35">
      <c r="A32" s="148">
        <v>1.5033333333333301</v>
      </c>
      <c r="B32" s="148">
        <v>37</v>
      </c>
      <c r="C32" s="148" t="s">
        <v>80</v>
      </c>
      <c r="D32" s="148">
        <v>18</v>
      </c>
      <c r="E32" s="148" t="s">
        <v>190</v>
      </c>
      <c r="F32" s="148">
        <v>0</v>
      </c>
      <c r="G32" s="148">
        <v>0</v>
      </c>
      <c r="H32" s="148">
        <v>0</v>
      </c>
      <c r="I32" s="148" t="s">
        <v>192</v>
      </c>
      <c r="J32" s="148" t="s">
        <v>75</v>
      </c>
    </row>
    <row r="33" spans="1:10" x14ac:dyDescent="0.35">
      <c r="A33" s="148">
        <v>1.5533333333333299</v>
      </c>
      <c r="B33" s="148">
        <v>37</v>
      </c>
      <c r="C33" s="148" t="s">
        <v>80</v>
      </c>
      <c r="D33" s="148">
        <v>18</v>
      </c>
      <c r="E33" s="148" t="s">
        <v>190</v>
      </c>
      <c r="F33" s="148">
        <v>0</v>
      </c>
      <c r="G33" s="148">
        <v>0</v>
      </c>
      <c r="H33" s="148">
        <v>0</v>
      </c>
      <c r="I33" s="148" t="s">
        <v>192</v>
      </c>
      <c r="J33" s="148" t="s">
        <v>75</v>
      </c>
    </row>
    <row r="34" spans="1:10" x14ac:dyDescent="0.35">
      <c r="A34" s="148">
        <v>1.6033333333333299</v>
      </c>
      <c r="B34" s="148">
        <v>37</v>
      </c>
      <c r="C34" s="148" t="s">
        <v>80</v>
      </c>
      <c r="D34" s="148">
        <v>24</v>
      </c>
      <c r="E34" s="148" t="s">
        <v>190</v>
      </c>
      <c r="F34" s="148">
        <v>0</v>
      </c>
      <c r="G34" s="148">
        <v>0</v>
      </c>
      <c r="H34" s="148">
        <v>0</v>
      </c>
      <c r="I34" s="148" t="s">
        <v>192</v>
      </c>
      <c r="J34" s="148" t="s">
        <v>75</v>
      </c>
    </row>
    <row r="35" spans="1:10" x14ac:dyDescent="0.35">
      <c r="A35" s="148">
        <v>1.65333333333333</v>
      </c>
      <c r="B35" s="148">
        <v>37</v>
      </c>
      <c r="C35" s="148" t="s">
        <v>80</v>
      </c>
      <c r="D35" s="148">
        <v>22</v>
      </c>
      <c r="E35" s="148" t="s">
        <v>190</v>
      </c>
      <c r="F35" s="148">
        <v>0</v>
      </c>
      <c r="G35" s="148">
        <v>0</v>
      </c>
      <c r="H35" s="148">
        <v>0</v>
      </c>
      <c r="I35" s="148" t="s">
        <v>192</v>
      </c>
      <c r="J35" s="148" t="s">
        <v>75</v>
      </c>
    </row>
    <row r="36" spans="1:10" x14ac:dyDescent="0.35">
      <c r="A36" s="148">
        <v>1.70333333333333</v>
      </c>
      <c r="B36" s="148">
        <v>37</v>
      </c>
      <c r="C36" s="148" t="s">
        <v>80</v>
      </c>
      <c r="D36" s="148">
        <v>25</v>
      </c>
      <c r="E36" s="148" t="s">
        <v>190</v>
      </c>
      <c r="F36" s="148">
        <v>0</v>
      </c>
      <c r="G36" s="148">
        <v>0</v>
      </c>
      <c r="H36" s="148">
        <v>0</v>
      </c>
      <c r="I36" s="148" t="s">
        <v>192</v>
      </c>
      <c r="J36" s="148" t="s">
        <v>75</v>
      </c>
    </row>
    <row r="37" spans="1:10" x14ac:dyDescent="0.35">
      <c r="A37" s="148">
        <v>1.7533333333333301</v>
      </c>
      <c r="B37" s="148">
        <v>37</v>
      </c>
      <c r="C37" s="148" t="s">
        <v>80</v>
      </c>
      <c r="D37" s="148">
        <v>22</v>
      </c>
      <c r="E37" s="148" t="s">
        <v>190</v>
      </c>
      <c r="F37" s="148">
        <v>0</v>
      </c>
      <c r="G37" s="148">
        <v>0</v>
      </c>
      <c r="H37" s="148">
        <v>0</v>
      </c>
      <c r="I37" s="148" t="s">
        <v>192</v>
      </c>
      <c r="J37" s="148" t="s">
        <v>75</v>
      </c>
    </row>
    <row r="38" spans="1:10" x14ac:dyDescent="0.35">
      <c r="A38" s="148">
        <v>1.8033333333333299</v>
      </c>
      <c r="B38" s="148">
        <v>37</v>
      </c>
      <c r="C38" s="148" t="s">
        <v>80</v>
      </c>
      <c r="D38" s="148">
        <v>25</v>
      </c>
      <c r="E38" s="148" t="s">
        <v>190</v>
      </c>
      <c r="F38" s="148">
        <v>0</v>
      </c>
      <c r="G38" s="148">
        <v>0</v>
      </c>
      <c r="H38" s="148">
        <v>0</v>
      </c>
      <c r="I38" s="148" t="s">
        <v>192</v>
      </c>
      <c r="J38" s="148" t="s">
        <v>75</v>
      </c>
    </row>
    <row r="39" spans="1:10" x14ac:dyDescent="0.35">
      <c r="A39" s="148">
        <v>1.8533333333333299</v>
      </c>
      <c r="B39" s="148">
        <v>37</v>
      </c>
      <c r="C39" s="148" t="s">
        <v>80</v>
      </c>
      <c r="D39" s="148">
        <v>24</v>
      </c>
      <c r="E39" s="148" t="s">
        <v>190</v>
      </c>
      <c r="F39" s="148">
        <v>0</v>
      </c>
      <c r="G39" s="148">
        <v>0</v>
      </c>
      <c r="H39" s="148">
        <v>0</v>
      </c>
      <c r="I39" s="148" t="s">
        <v>192</v>
      </c>
      <c r="J39" s="148" t="s">
        <v>75</v>
      </c>
    </row>
    <row r="40" spans="1:10" x14ac:dyDescent="0.35">
      <c r="A40" s="148">
        <v>1.90333333333333</v>
      </c>
      <c r="B40" s="148">
        <v>37</v>
      </c>
      <c r="C40" s="148" t="s">
        <v>80</v>
      </c>
      <c r="D40" s="148">
        <v>22</v>
      </c>
      <c r="E40" s="148" t="s">
        <v>190</v>
      </c>
      <c r="F40" s="148">
        <v>0</v>
      </c>
      <c r="G40" s="148">
        <v>0</v>
      </c>
      <c r="H40" s="148">
        <v>0</v>
      </c>
      <c r="I40" s="148" t="s">
        <v>192</v>
      </c>
      <c r="J40" s="148" t="s">
        <v>75</v>
      </c>
    </row>
    <row r="41" spans="1:10" x14ac:dyDescent="0.35">
      <c r="A41" s="148">
        <v>1.95333333333333</v>
      </c>
      <c r="B41" s="148">
        <v>37</v>
      </c>
      <c r="C41" s="148" t="s">
        <v>80</v>
      </c>
      <c r="D41" s="148">
        <v>18</v>
      </c>
      <c r="E41" s="148" t="s">
        <v>190</v>
      </c>
      <c r="F41" s="148">
        <v>0</v>
      </c>
      <c r="G41" s="148">
        <v>0</v>
      </c>
      <c r="H41" s="148">
        <v>0</v>
      </c>
      <c r="I41" s="148" t="s">
        <v>192</v>
      </c>
      <c r="J41" s="148" t="s">
        <v>75</v>
      </c>
    </row>
    <row r="42" spans="1:10" x14ac:dyDescent="0.35">
      <c r="A42" s="148">
        <v>2.0033333333333299</v>
      </c>
      <c r="B42" s="148">
        <v>37</v>
      </c>
      <c r="C42" s="148" t="s">
        <v>80</v>
      </c>
      <c r="D42" s="148">
        <v>19</v>
      </c>
      <c r="E42" s="148" t="s">
        <v>190</v>
      </c>
      <c r="F42" s="148">
        <v>0</v>
      </c>
      <c r="G42" s="148">
        <v>0</v>
      </c>
      <c r="H42" s="148">
        <v>0</v>
      </c>
      <c r="I42" s="148" t="s">
        <v>192</v>
      </c>
      <c r="J42" s="148" t="s">
        <v>75</v>
      </c>
    </row>
    <row r="43" spans="1:10" x14ac:dyDescent="0.35">
      <c r="A43" s="148">
        <v>2.0533333333333301</v>
      </c>
      <c r="B43" s="148">
        <v>36.9</v>
      </c>
      <c r="C43" s="148" t="s">
        <v>80</v>
      </c>
      <c r="D43" s="148">
        <v>19</v>
      </c>
      <c r="E43" s="148" t="s">
        <v>190</v>
      </c>
      <c r="F43" s="148">
        <v>0</v>
      </c>
      <c r="G43" s="148">
        <v>0</v>
      </c>
      <c r="H43" s="148">
        <v>0</v>
      </c>
      <c r="I43" s="148" t="s">
        <v>192</v>
      </c>
      <c r="J43" s="148" t="s">
        <v>75</v>
      </c>
    </row>
    <row r="44" spans="1:10" x14ac:dyDescent="0.35">
      <c r="A44" s="148">
        <v>2.1033333333333299</v>
      </c>
      <c r="B44" s="148">
        <v>37</v>
      </c>
      <c r="C44" s="148" t="s">
        <v>80</v>
      </c>
      <c r="D44" s="148">
        <v>28</v>
      </c>
      <c r="E44" s="148" t="s">
        <v>190</v>
      </c>
      <c r="F44" s="148">
        <v>0</v>
      </c>
      <c r="G44" s="148">
        <v>0</v>
      </c>
      <c r="H44" s="148">
        <v>0</v>
      </c>
      <c r="I44" s="148" t="s">
        <v>192</v>
      </c>
      <c r="J44" s="148" t="s">
        <v>75</v>
      </c>
    </row>
    <row r="45" spans="1:10" x14ac:dyDescent="0.35">
      <c r="A45" s="148">
        <v>2.1533333333333302</v>
      </c>
      <c r="B45" s="148">
        <v>37</v>
      </c>
      <c r="C45" s="148" t="s">
        <v>80</v>
      </c>
      <c r="D45" s="148">
        <v>28</v>
      </c>
      <c r="E45" s="148" t="s">
        <v>190</v>
      </c>
      <c r="F45" s="148">
        <v>0</v>
      </c>
      <c r="G45" s="148">
        <v>0</v>
      </c>
      <c r="H45" s="148">
        <v>0</v>
      </c>
      <c r="I45" s="148" t="s">
        <v>192</v>
      </c>
      <c r="J45" s="148" t="s">
        <v>75</v>
      </c>
    </row>
    <row r="46" spans="1:10" x14ac:dyDescent="0.35">
      <c r="A46" s="148">
        <v>2.20333333333333</v>
      </c>
      <c r="B46" s="148">
        <v>37</v>
      </c>
      <c r="C46" s="148" t="s">
        <v>80</v>
      </c>
      <c r="D46" s="148">
        <v>26</v>
      </c>
      <c r="E46" s="148" t="s">
        <v>190</v>
      </c>
      <c r="F46" s="148">
        <v>0</v>
      </c>
      <c r="G46" s="148">
        <v>0</v>
      </c>
      <c r="H46" s="148">
        <v>0</v>
      </c>
      <c r="I46" s="148" t="s">
        <v>192</v>
      </c>
      <c r="J46" s="148" t="s">
        <v>75</v>
      </c>
    </row>
    <row r="47" spans="1:10" x14ac:dyDescent="0.35">
      <c r="A47" s="148">
        <v>2.2533333333333299</v>
      </c>
      <c r="B47" s="148">
        <v>36.9</v>
      </c>
      <c r="C47" s="148" t="s">
        <v>80</v>
      </c>
      <c r="D47" s="148">
        <v>23</v>
      </c>
      <c r="E47" s="148" t="s">
        <v>190</v>
      </c>
      <c r="F47" s="148">
        <v>0</v>
      </c>
      <c r="G47" s="148">
        <v>0</v>
      </c>
      <c r="H47" s="148">
        <v>0</v>
      </c>
      <c r="I47" s="148" t="s">
        <v>192</v>
      </c>
      <c r="J47" s="148" t="s">
        <v>75</v>
      </c>
    </row>
    <row r="48" spans="1:10" x14ac:dyDescent="0.35">
      <c r="A48" s="148">
        <v>2.3033333333333301</v>
      </c>
      <c r="B48" s="148">
        <v>37.1</v>
      </c>
      <c r="C48" s="148" t="s">
        <v>80</v>
      </c>
      <c r="D48" s="148">
        <v>25</v>
      </c>
      <c r="E48" s="148" t="s">
        <v>190</v>
      </c>
      <c r="F48" s="148">
        <v>0</v>
      </c>
      <c r="G48" s="148">
        <v>0</v>
      </c>
      <c r="H48" s="148">
        <v>0</v>
      </c>
      <c r="I48" s="148" t="s">
        <v>192</v>
      </c>
      <c r="J48" s="148" t="s">
        <v>75</v>
      </c>
    </row>
    <row r="49" spans="1:10" x14ac:dyDescent="0.35">
      <c r="A49" s="148">
        <v>2.3533333333333299</v>
      </c>
      <c r="B49" s="148">
        <v>37</v>
      </c>
      <c r="C49" s="148" t="s">
        <v>80</v>
      </c>
      <c r="D49" s="148">
        <v>18</v>
      </c>
      <c r="E49" s="148" t="s">
        <v>190</v>
      </c>
      <c r="F49" s="148">
        <v>0</v>
      </c>
      <c r="G49" s="148">
        <v>0</v>
      </c>
      <c r="H49" s="148">
        <v>0</v>
      </c>
      <c r="I49" s="148" t="s">
        <v>192</v>
      </c>
      <c r="J49" s="148" t="s">
        <v>75</v>
      </c>
    </row>
    <row r="50" spans="1:10" x14ac:dyDescent="0.35">
      <c r="A50" s="148">
        <v>2.4033333333333302</v>
      </c>
      <c r="B50" s="148">
        <v>37</v>
      </c>
      <c r="C50" s="148" t="s">
        <v>80</v>
      </c>
      <c r="D50" s="148">
        <v>24</v>
      </c>
      <c r="E50" s="148" t="s">
        <v>190</v>
      </c>
      <c r="F50" s="148">
        <v>0</v>
      </c>
      <c r="G50" s="148">
        <v>0</v>
      </c>
      <c r="H50" s="148">
        <v>0</v>
      </c>
      <c r="I50" s="148" t="s">
        <v>192</v>
      </c>
      <c r="J50" s="148" t="s">
        <v>75</v>
      </c>
    </row>
    <row r="51" spans="1:10" x14ac:dyDescent="0.35">
      <c r="A51" s="148">
        <v>2.45333333333333</v>
      </c>
      <c r="B51" s="148">
        <v>37</v>
      </c>
      <c r="C51" s="148" t="s">
        <v>80</v>
      </c>
      <c r="D51" s="148">
        <v>34</v>
      </c>
      <c r="E51" s="148" t="s">
        <v>190</v>
      </c>
      <c r="F51" s="148">
        <v>0</v>
      </c>
      <c r="G51" s="148">
        <v>0</v>
      </c>
      <c r="H51" s="148">
        <v>0</v>
      </c>
      <c r="I51" s="148" t="s">
        <v>192</v>
      </c>
      <c r="J51" s="148" t="s">
        <v>75</v>
      </c>
    </row>
    <row r="52" spans="1:10" x14ac:dyDescent="0.35">
      <c r="A52" s="148">
        <v>2.5033333333333299</v>
      </c>
      <c r="B52" s="148">
        <v>37</v>
      </c>
      <c r="C52" s="148" t="s">
        <v>80</v>
      </c>
      <c r="D52" s="148">
        <v>28</v>
      </c>
      <c r="E52" s="148" t="s">
        <v>190</v>
      </c>
      <c r="F52" s="148">
        <v>0</v>
      </c>
      <c r="G52" s="148">
        <v>0</v>
      </c>
      <c r="H52" s="148">
        <v>0</v>
      </c>
      <c r="I52" s="148" t="s">
        <v>192</v>
      </c>
      <c r="J52" s="148" t="s">
        <v>75</v>
      </c>
    </row>
    <row r="53" spans="1:10" x14ac:dyDescent="0.35">
      <c r="A53" s="148">
        <v>2.5533333333333301</v>
      </c>
      <c r="B53" s="148">
        <v>37</v>
      </c>
      <c r="C53" s="148" t="s">
        <v>80</v>
      </c>
      <c r="D53" s="148">
        <v>24</v>
      </c>
      <c r="E53" s="148" t="s">
        <v>190</v>
      </c>
      <c r="F53" s="148">
        <v>0</v>
      </c>
      <c r="G53" s="148">
        <v>0</v>
      </c>
      <c r="H53" s="148">
        <v>0</v>
      </c>
      <c r="I53" s="148" t="s">
        <v>192</v>
      </c>
      <c r="J53" s="148" t="s">
        <v>75</v>
      </c>
    </row>
    <row r="54" spans="1:10" x14ac:dyDescent="0.35">
      <c r="A54" s="148">
        <v>2.6033333333333299</v>
      </c>
      <c r="B54" s="148">
        <v>37</v>
      </c>
      <c r="C54" s="148" t="s">
        <v>80</v>
      </c>
      <c r="D54" s="148">
        <v>24</v>
      </c>
      <c r="E54" s="148" t="s">
        <v>190</v>
      </c>
      <c r="F54" s="148">
        <v>0</v>
      </c>
      <c r="G54" s="148">
        <v>0</v>
      </c>
      <c r="H54" s="148">
        <v>0</v>
      </c>
      <c r="I54" s="148" t="s">
        <v>192</v>
      </c>
      <c r="J54" s="148" t="s">
        <v>75</v>
      </c>
    </row>
    <row r="55" spans="1:10" x14ac:dyDescent="0.35">
      <c r="A55" s="148">
        <v>2.6533333333333302</v>
      </c>
      <c r="B55" s="148">
        <v>37</v>
      </c>
      <c r="C55" s="148" t="s">
        <v>80</v>
      </c>
      <c r="D55" s="148">
        <v>24</v>
      </c>
      <c r="E55" s="148" t="s">
        <v>190</v>
      </c>
      <c r="F55" s="148">
        <v>0</v>
      </c>
      <c r="G55" s="148">
        <v>0</v>
      </c>
      <c r="H55" s="148">
        <v>0</v>
      </c>
      <c r="I55" s="148" t="s">
        <v>192</v>
      </c>
      <c r="J55" s="148" t="s">
        <v>75</v>
      </c>
    </row>
    <row r="56" spans="1:10" x14ac:dyDescent="0.35">
      <c r="A56" s="148">
        <v>2.70333333333333</v>
      </c>
      <c r="B56" s="148">
        <v>37</v>
      </c>
      <c r="C56" s="148" t="s">
        <v>80</v>
      </c>
      <c r="D56" s="148">
        <v>31</v>
      </c>
      <c r="E56" s="148" t="s">
        <v>190</v>
      </c>
      <c r="F56" s="148">
        <v>0</v>
      </c>
      <c r="G56" s="148">
        <v>0</v>
      </c>
      <c r="H56" s="148">
        <v>0</v>
      </c>
      <c r="I56" s="148" t="s">
        <v>192</v>
      </c>
      <c r="J56" s="148" t="s">
        <v>75</v>
      </c>
    </row>
    <row r="57" spans="1:10" x14ac:dyDescent="0.35">
      <c r="A57" s="148">
        <v>2.7533333333333299</v>
      </c>
      <c r="B57" s="148">
        <v>37</v>
      </c>
      <c r="C57" s="148" t="s">
        <v>80</v>
      </c>
      <c r="D57" s="148">
        <v>20</v>
      </c>
      <c r="E57" s="148" t="s">
        <v>190</v>
      </c>
      <c r="F57" s="148">
        <v>0</v>
      </c>
      <c r="G57" s="148">
        <v>0</v>
      </c>
      <c r="H57" s="148">
        <v>0</v>
      </c>
      <c r="I57" s="148" t="s">
        <v>192</v>
      </c>
      <c r="J57" s="148" t="s">
        <v>75</v>
      </c>
    </row>
    <row r="58" spans="1:10" x14ac:dyDescent="0.35">
      <c r="A58" s="148">
        <v>2.8033333333333301</v>
      </c>
      <c r="B58" s="148">
        <v>37</v>
      </c>
      <c r="C58" s="148" t="s">
        <v>80</v>
      </c>
      <c r="D58" s="148">
        <v>24</v>
      </c>
      <c r="E58" s="148" t="s">
        <v>190</v>
      </c>
      <c r="F58" s="148">
        <v>0</v>
      </c>
      <c r="G58" s="148">
        <v>0</v>
      </c>
      <c r="H58" s="148">
        <v>0</v>
      </c>
      <c r="I58" s="148" t="s">
        <v>192</v>
      </c>
      <c r="J58" s="148" t="s">
        <v>75</v>
      </c>
    </row>
    <row r="59" spans="1:10" x14ac:dyDescent="0.35">
      <c r="A59" s="148">
        <v>2.8533333333333299</v>
      </c>
      <c r="B59" s="148">
        <v>37</v>
      </c>
      <c r="C59" s="148" t="s">
        <v>80</v>
      </c>
      <c r="D59" s="148">
        <v>26</v>
      </c>
      <c r="E59" s="148" t="s">
        <v>190</v>
      </c>
      <c r="F59" s="148">
        <v>0</v>
      </c>
      <c r="G59" s="148">
        <v>0</v>
      </c>
      <c r="H59" s="148">
        <v>0</v>
      </c>
      <c r="I59" s="148" t="s">
        <v>192</v>
      </c>
      <c r="J59" s="148" t="s">
        <v>75</v>
      </c>
    </row>
    <row r="60" spans="1:10" x14ac:dyDescent="0.35">
      <c r="A60" s="148">
        <v>2.9033333333333302</v>
      </c>
      <c r="B60" s="148">
        <v>36.9</v>
      </c>
      <c r="C60" s="148" t="s">
        <v>80</v>
      </c>
      <c r="D60" s="148">
        <v>22</v>
      </c>
      <c r="E60" s="148" t="s">
        <v>190</v>
      </c>
      <c r="F60" s="148">
        <v>0</v>
      </c>
      <c r="G60" s="148">
        <v>0</v>
      </c>
      <c r="H60" s="148">
        <v>0</v>
      </c>
      <c r="I60" s="148" t="s">
        <v>192</v>
      </c>
      <c r="J60" s="148" t="s">
        <v>75</v>
      </c>
    </row>
    <row r="61" spans="1:10" x14ac:dyDescent="0.35">
      <c r="A61" s="148">
        <v>2.95333333333333</v>
      </c>
      <c r="B61" s="148">
        <v>37</v>
      </c>
      <c r="C61" s="148" t="s">
        <v>80</v>
      </c>
      <c r="D61" s="148">
        <v>25</v>
      </c>
      <c r="E61" s="148" t="s">
        <v>190</v>
      </c>
      <c r="F61" s="148">
        <v>0</v>
      </c>
      <c r="G61" s="148">
        <v>0</v>
      </c>
      <c r="H61" s="148">
        <v>0</v>
      </c>
      <c r="I61" s="148" t="s">
        <v>192</v>
      </c>
      <c r="J61" s="148" t="s">
        <v>75</v>
      </c>
    </row>
    <row r="62" spans="1:10" x14ac:dyDescent="0.35">
      <c r="A62" s="148">
        <v>3.0033333333333299</v>
      </c>
      <c r="B62" s="148">
        <v>37</v>
      </c>
      <c r="C62" s="148" t="s">
        <v>80</v>
      </c>
      <c r="D62" s="148">
        <v>21</v>
      </c>
      <c r="E62" s="148" t="s">
        <v>190</v>
      </c>
      <c r="F62" s="148">
        <v>0</v>
      </c>
      <c r="G62" s="148">
        <v>0</v>
      </c>
      <c r="H62" s="148">
        <v>0</v>
      </c>
      <c r="I62" s="148" t="s">
        <v>192</v>
      </c>
      <c r="J62" s="148" t="s">
        <v>75</v>
      </c>
    </row>
    <row r="63" spans="1:10" x14ac:dyDescent="0.35">
      <c r="A63" s="148">
        <v>3.0533333333333301</v>
      </c>
      <c r="B63" s="148">
        <v>37</v>
      </c>
      <c r="C63" s="148" t="s">
        <v>80</v>
      </c>
      <c r="D63" s="148">
        <v>25</v>
      </c>
      <c r="E63" s="148" t="s">
        <v>190</v>
      </c>
      <c r="F63" s="148">
        <v>0</v>
      </c>
      <c r="G63" s="148">
        <v>0</v>
      </c>
      <c r="H63" s="148">
        <v>0</v>
      </c>
      <c r="I63" s="148" t="s">
        <v>192</v>
      </c>
      <c r="J63" s="148" t="s">
        <v>75</v>
      </c>
    </row>
    <row r="64" spans="1:10" x14ac:dyDescent="0.35">
      <c r="A64" s="148">
        <v>3.1033333333333299</v>
      </c>
      <c r="B64" s="148">
        <v>37</v>
      </c>
      <c r="C64" s="148" t="s">
        <v>80</v>
      </c>
      <c r="D64" s="148">
        <v>24</v>
      </c>
      <c r="E64" s="148" t="s">
        <v>190</v>
      </c>
      <c r="F64" s="148">
        <v>0</v>
      </c>
      <c r="G64" s="148">
        <v>0</v>
      </c>
      <c r="H64" s="148">
        <v>0</v>
      </c>
      <c r="I64" s="148" t="s">
        <v>192</v>
      </c>
      <c r="J64" s="148" t="s">
        <v>75</v>
      </c>
    </row>
    <row r="65" spans="1:10" x14ac:dyDescent="0.35">
      <c r="A65" s="148">
        <v>3.1533333333333302</v>
      </c>
      <c r="B65" s="148">
        <v>37</v>
      </c>
      <c r="C65" s="148" t="s">
        <v>80</v>
      </c>
      <c r="D65" s="148">
        <v>23</v>
      </c>
      <c r="E65" s="148" t="s">
        <v>190</v>
      </c>
      <c r="F65" s="148">
        <v>0</v>
      </c>
      <c r="G65" s="148">
        <v>0</v>
      </c>
      <c r="H65" s="148">
        <v>0</v>
      </c>
      <c r="I65" s="148" t="s">
        <v>192</v>
      </c>
      <c r="J65" s="148" t="s">
        <v>75</v>
      </c>
    </row>
    <row r="66" spans="1:10" x14ac:dyDescent="0.35">
      <c r="A66" s="148">
        <v>3.20333333333333</v>
      </c>
      <c r="B66" s="148">
        <v>37</v>
      </c>
      <c r="C66" s="148" t="s">
        <v>80</v>
      </c>
      <c r="D66" s="148">
        <v>20</v>
      </c>
      <c r="E66" s="148" t="s">
        <v>190</v>
      </c>
      <c r="F66" s="148">
        <v>0</v>
      </c>
      <c r="G66" s="148">
        <v>0</v>
      </c>
      <c r="H66" s="148">
        <v>0</v>
      </c>
      <c r="I66" s="148" t="s">
        <v>192</v>
      </c>
      <c r="J66" s="148" t="s">
        <v>75</v>
      </c>
    </row>
    <row r="67" spans="1:10" x14ac:dyDescent="0.35">
      <c r="A67" s="148">
        <v>3.2533333333333299</v>
      </c>
      <c r="B67" s="148">
        <v>37</v>
      </c>
      <c r="C67" s="148" t="s">
        <v>80</v>
      </c>
      <c r="D67" s="148">
        <v>25</v>
      </c>
      <c r="E67" s="148" t="s">
        <v>190</v>
      </c>
      <c r="F67" s="148">
        <v>0</v>
      </c>
      <c r="G67" s="148">
        <v>0</v>
      </c>
      <c r="H67" s="148">
        <v>0</v>
      </c>
      <c r="I67" s="148" t="s">
        <v>192</v>
      </c>
      <c r="J67" s="148" t="s">
        <v>75</v>
      </c>
    </row>
    <row r="68" spans="1:10" x14ac:dyDescent="0.35">
      <c r="A68" s="148">
        <v>3.3033333333333301</v>
      </c>
      <c r="B68" s="148">
        <v>37</v>
      </c>
      <c r="C68" s="148" t="s">
        <v>80</v>
      </c>
      <c r="D68" s="148">
        <v>28</v>
      </c>
      <c r="E68" s="148" t="s">
        <v>190</v>
      </c>
      <c r="F68" s="148">
        <v>0</v>
      </c>
      <c r="G68" s="148">
        <v>0</v>
      </c>
      <c r="H68" s="148">
        <v>0</v>
      </c>
      <c r="I68" s="148" t="s">
        <v>192</v>
      </c>
      <c r="J68" s="148" t="s">
        <v>75</v>
      </c>
    </row>
    <row r="69" spans="1:10" x14ac:dyDescent="0.35">
      <c r="A69" s="148">
        <v>3.3533333333333299</v>
      </c>
      <c r="B69" s="148">
        <v>37</v>
      </c>
      <c r="C69" s="148" t="s">
        <v>80</v>
      </c>
      <c r="D69" s="148">
        <v>25</v>
      </c>
      <c r="E69" s="148" t="s">
        <v>190</v>
      </c>
      <c r="F69" s="148">
        <v>0</v>
      </c>
      <c r="G69" s="148">
        <v>0</v>
      </c>
      <c r="H69" s="148">
        <v>0</v>
      </c>
      <c r="I69" s="148" t="s">
        <v>192</v>
      </c>
      <c r="J69" s="148" t="s">
        <v>75</v>
      </c>
    </row>
    <row r="70" spans="1:10" x14ac:dyDescent="0.35">
      <c r="A70" s="148">
        <v>3.4033333333333302</v>
      </c>
      <c r="B70" s="148">
        <v>37</v>
      </c>
      <c r="C70" s="148" t="s">
        <v>80</v>
      </c>
      <c r="D70" s="148">
        <v>27</v>
      </c>
      <c r="E70" s="148" t="s">
        <v>190</v>
      </c>
      <c r="F70" s="148">
        <v>0</v>
      </c>
      <c r="G70" s="148">
        <v>0</v>
      </c>
      <c r="H70" s="148">
        <v>0</v>
      </c>
      <c r="I70" s="148" t="s">
        <v>192</v>
      </c>
      <c r="J70" s="148" t="s">
        <v>75</v>
      </c>
    </row>
    <row r="71" spans="1:10" x14ac:dyDescent="0.35">
      <c r="A71" s="148">
        <v>3.45333333333333</v>
      </c>
      <c r="B71" s="148">
        <v>37</v>
      </c>
      <c r="C71" s="148" t="s">
        <v>80</v>
      </c>
      <c r="D71" s="148">
        <v>22</v>
      </c>
      <c r="E71" s="148" t="s">
        <v>190</v>
      </c>
      <c r="F71" s="148">
        <v>0</v>
      </c>
      <c r="G71" s="148">
        <v>0</v>
      </c>
      <c r="H71" s="148">
        <v>0</v>
      </c>
      <c r="I71" s="148" t="s">
        <v>192</v>
      </c>
      <c r="J71" s="148" t="s">
        <v>75</v>
      </c>
    </row>
    <row r="72" spans="1:10" x14ac:dyDescent="0.35">
      <c r="A72" s="148">
        <v>3.5033333333333299</v>
      </c>
      <c r="B72" s="148">
        <v>37</v>
      </c>
      <c r="C72" s="148" t="s">
        <v>80</v>
      </c>
      <c r="D72" s="148">
        <v>25</v>
      </c>
      <c r="E72" s="148" t="s">
        <v>190</v>
      </c>
      <c r="F72" s="148">
        <v>0</v>
      </c>
      <c r="G72" s="148">
        <v>0</v>
      </c>
      <c r="H72" s="148">
        <v>0</v>
      </c>
      <c r="I72" s="148" t="s">
        <v>192</v>
      </c>
      <c r="J72" s="148" t="s">
        <v>75</v>
      </c>
    </row>
    <row r="73" spans="1:10" x14ac:dyDescent="0.35">
      <c r="A73" s="148">
        <v>3.5533333333333301</v>
      </c>
      <c r="B73" s="148">
        <v>37</v>
      </c>
      <c r="C73" s="148" t="s">
        <v>80</v>
      </c>
      <c r="D73" s="148">
        <v>25</v>
      </c>
      <c r="E73" s="148" t="s">
        <v>190</v>
      </c>
      <c r="F73" s="148">
        <v>0</v>
      </c>
      <c r="G73" s="148">
        <v>0</v>
      </c>
      <c r="H73" s="148">
        <v>0</v>
      </c>
      <c r="I73" s="148" t="s">
        <v>192</v>
      </c>
      <c r="J73" s="148" t="s">
        <v>75</v>
      </c>
    </row>
    <row r="74" spans="1:10" x14ac:dyDescent="0.35">
      <c r="A74" s="148">
        <v>3.6033333333333299</v>
      </c>
      <c r="B74" s="148">
        <v>37</v>
      </c>
      <c r="C74" s="148" t="s">
        <v>80</v>
      </c>
      <c r="D74" s="148">
        <v>28</v>
      </c>
      <c r="E74" s="148" t="s">
        <v>190</v>
      </c>
      <c r="F74" s="148">
        <v>0</v>
      </c>
      <c r="G74" s="148">
        <v>0</v>
      </c>
      <c r="H74" s="148">
        <v>0</v>
      </c>
      <c r="I74" s="148" t="s">
        <v>192</v>
      </c>
      <c r="J74" s="148" t="s">
        <v>75</v>
      </c>
    </row>
    <row r="75" spans="1:10" x14ac:dyDescent="0.35">
      <c r="A75" s="148">
        <v>3.6533333333333302</v>
      </c>
      <c r="B75" s="148">
        <v>37</v>
      </c>
      <c r="C75" s="148" t="s">
        <v>80</v>
      </c>
      <c r="D75" s="148">
        <v>26</v>
      </c>
      <c r="E75" s="148" t="s">
        <v>190</v>
      </c>
      <c r="F75" s="148">
        <v>0</v>
      </c>
      <c r="G75" s="148">
        <v>0</v>
      </c>
      <c r="H75" s="148">
        <v>0</v>
      </c>
      <c r="I75" s="148" t="s">
        <v>192</v>
      </c>
      <c r="J75" s="148" t="s">
        <v>75</v>
      </c>
    </row>
    <row r="76" spans="1:10" x14ac:dyDescent="0.35">
      <c r="A76" s="148">
        <v>3.70333333333333</v>
      </c>
      <c r="B76" s="148">
        <v>37</v>
      </c>
      <c r="C76" s="148" t="s">
        <v>80</v>
      </c>
      <c r="D76" s="148">
        <v>28</v>
      </c>
      <c r="E76" s="148" t="s">
        <v>190</v>
      </c>
      <c r="F76" s="148">
        <v>0</v>
      </c>
      <c r="G76" s="148">
        <v>0</v>
      </c>
      <c r="H76" s="148">
        <v>0</v>
      </c>
      <c r="I76" s="148" t="s">
        <v>192</v>
      </c>
      <c r="J76" s="148" t="s">
        <v>75</v>
      </c>
    </row>
    <row r="77" spans="1:10" x14ac:dyDescent="0.35">
      <c r="A77" s="148">
        <v>3.7533333333333299</v>
      </c>
      <c r="B77" s="148">
        <v>37</v>
      </c>
      <c r="C77" s="148" t="s">
        <v>80</v>
      </c>
      <c r="D77" s="148">
        <v>25</v>
      </c>
      <c r="E77" s="148" t="s">
        <v>190</v>
      </c>
      <c r="F77" s="148">
        <v>0</v>
      </c>
      <c r="G77" s="148">
        <v>0</v>
      </c>
      <c r="H77" s="148">
        <v>0</v>
      </c>
      <c r="I77" s="148" t="s">
        <v>192</v>
      </c>
      <c r="J77" s="148" t="s">
        <v>75</v>
      </c>
    </row>
    <row r="78" spans="1:10" x14ac:dyDescent="0.35">
      <c r="A78" s="148">
        <v>3.8033333333333301</v>
      </c>
      <c r="B78" s="148">
        <v>37</v>
      </c>
      <c r="C78" s="148" t="s">
        <v>80</v>
      </c>
      <c r="D78" s="148">
        <v>24</v>
      </c>
      <c r="E78" s="148" t="s">
        <v>190</v>
      </c>
      <c r="F78" s="148">
        <v>0</v>
      </c>
      <c r="G78" s="148">
        <v>0</v>
      </c>
      <c r="H78" s="148">
        <v>0</v>
      </c>
      <c r="I78" s="148" t="s">
        <v>192</v>
      </c>
      <c r="J78" s="148" t="s">
        <v>75</v>
      </c>
    </row>
    <row r="79" spans="1:10" x14ac:dyDescent="0.35">
      <c r="A79" s="148">
        <v>3.8533333333333299</v>
      </c>
      <c r="B79" s="148">
        <v>37</v>
      </c>
      <c r="C79" s="148" t="s">
        <v>80</v>
      </c>
      <c r="D79" s="148">
        <v>25</v>
      </c>
      <c r="E79" s="148" t="s">
        <v>190</v>
      </c>
      <c r="F79" s="148">
        <v>0</v>
      </c>
      <c r="G79" s="148">
        <v>0</v>
      </c>
      <c r="H79" s="148">
        <v>0</v>
      </c>
      <c r="I79" s="148" t="s">
        <v>192</v>
      </c>
      <c r="J79" s="148" t="s">
        <v>75</v>
      </c>
    </row>
    <row r="80" spans="1:10" x14ac:dyDescent="0.35">
      <c r="A80" s="148">
        <v>3.9033333333333302</v>
      </c>
      <c r="B80" s="148">
        <v>37</v>
      </c>
      <c r="C80" s="148" t="s">
        <v>80</v>
      </c>
      <c r="D80" s="148">
        <v>28</v>
      </c>
      <c r="E80" s="148" t="s">
        <v>190</v>
      </c>
      <c r="F80" s="148">
        <v>0</v>
      </c>
      <c r="G80" s="148">
        <v>0</v>
      </c>
      <c r="H80" s="148">
        <v>0</v>
      </c>
      <c r="I80" s="148" t="s">
        <v>192</v>
      </c>
      <c r="J80" s="148" t="s">
        <v>75</v>
      </c>
    </row>
    <row r="81" spans="1:10" x14ac:dyDescent="0.35">
      <c r="A81" s="148">
        <v>3.95333333333333</v>
      </c>
      <c r="B81" s="148">
        <v>37</v>
      </c>
      <c r="C81" s="148" t="s">
        <v>80</v>
      </c>
      <c r="D81" s="148">
        <v>30</v>
      </c>
      <c r="E81" s="148" t="s">
        <v>190</v>
      </c>
      <c r="F81" s="148">
        <v>0</v>
      </c>
      <c r="G81" s="148">
        <v>0</v>
      </c>
      <c r="H81" s="148">
        <v>0</v>
      </c>
      <c r="I81" s="148" t="s">
        <v>192</v>
      </c>
      <c r="J81" s="148" t="s">
        <v>75</v>
      </c>
    </row>
    <row r="82" spans="1:10" x14ac:dyDescent="0.35">
      <c r="A82" s="148">
        <v>4.0033333333333303</v>
      </c>
      <c r="B82" s="148">
        <v>37</v>
      </c>
      <c r="C82" s="148" t="s">
        <v>80</v>
      </c>
      <c r="D82" s="148">
        <v>30</v>
      </c>
      <c r="E82" s="148" t="s">
        <v>190</v>
      </c>
      <c r="F82" s="148">
        <v>0</v>
      </c>
      <c r="G82" s="148">
        <v>0</v>
      </c>
      <c r="H82" s="148">
        <v>0</v>
      </c>
      <c r="I82" s="148" t="s">
        <v>192</v>
      </c>
      <c r="J82" s="148" t="s">
        <v>75</v>
      </c>
    </row>
    <row r="83" spans="1:10" x14ac:dyDescent="0.35">
      <c r="A83" s="148">
        <v>4.0533333333333301</v>
      </c>
      <c r="B83" s="148">
        <v>37.1</v>
      </c>
      <c r="C83" s="148" t="s">
        <v>80</v>
      </c>
      <c r="D83" s="148">
        <v>29</v>
      </c>
      <c r="E83" s="148" t="s">
        <v>190</v>
      </c>
      <c r="F83" s="148">
        <v>0</v>
      </c>
      <c r="G83" s="148">
        <v>0</v>
      </c>
      <c r="H83" s="148">
        <v>0</v>
      </c>
      <c r="I83" s="148" t="s">
        <v>192</v>
      </c>
      <c r="J83" s="148" t="s">
        <v>75</v>
      </c>
    </row>
    <row r="84" spans="1:10" x14ac:dyDescent="0.35">
      <c r="A84" s="148">
        <v>4.1033333333333299</v>
      </c>
      <c r="B84" s="148">
        <v>37</v>
      </c>
      <c r="C84" s="148" t="s">
        <v>80</v>
      </c>
      <c r="D84" s="148">
        <v>31</v>
      </c>
      <c r="E84" s="148" t="s">
        <v>190</v>
      </c>
      <c r="F84" s="148">
        <v>0</v>
      </c>
      <c r="G84" s="148">
        <v>0</v>
      </c>
      <c r="H84" s="148">
        <v>0</v>
      </c>
      <c r="I84" s="148" t="s">
        <v>192</v>
      </c>
      <c r="J84" s="148" t="s">
        <v>75</v>
      </c>
    </row>
    <row r="85" spans="1:10" x14ac:dyDescent="0.35">
      <c r="A85" s="148">
        <v>4.1533333333333298</v>
      </c>
      <c r="B85" s="148">
        <v>37</v>
      </c>
      <c r="C85" s="148" t="s">
        <v>80</v>
      </c>
      <c r="D85" s="148">
        <v>30</v>
      </c>
      <c r="E85" s="148" t="s">
        <v>190</v>
      </c>
      <c r="F85" s="148">
        <v>0</v>
      </c>
      <c r="G85" s="148">
        <v>0</v>
      </c>
      <c r="H85" s="148">
        <v>0</v>
      </c>
      <c r="I85" s="148" t="s">
        <v>192</v>
      </c>
      <c r="J85" s="148" t="s">
        <v>75</v>
      </c>
    </row>
    <row r="86" spans="1:10" x14ac:dyDescent="0.35">
      <c r="A86" s="148">
        <v>4.2033333333333296</v>
      </c>
      <c r="B86" s="148">
        <v>37</v>
      </c>
      <c r="C86" s="148" t="s">
        <v>80</v>
      </c>
      <c r="D86" s="148">
        <v>27</v>
      </c>
      <c r="E86" s="148" t="s">
        <v>190</v>
      </c>
      <c r="F86" s="148">
        <v>0</v>
      </c>
      <c r="G86" s="148">
        <v>0</v>
      </c>
      <c r="H86" s="148">
        <v>0</v>
      </c>
      <c r="I86" s="148" t="s">
        <v>192</v>
      </c>
      <c r="J86" s="148" t="s">
        <v>75</v>
      </c>
    </row>
    <row r="87" spans="1:10" x14ac:dyDescent="0.35">
      <c r="A87" s="148">
        <v>4.2533333333333303</v>
      </c>
      <c r="B87" s="148">
        <v>37</v>
      </c>
      <c r="C87" s="148" t="s">
        <v>80</v>
      </c>
      <c r="D87" s="148">
        <v>24</v>
      </c>
      <c r="E87" s="148" t="s">
        <v>190</v>
      </c>
      <c r="F87" s="148">
        <v>0</v>
      </c>
      <c r="G87" s="148">
        <v>0</v>
      </c>
      <c r="H87" s="148">
        <v>0</v>
      </c>
      <c r="I87" s="148" t="s">
        <v>192</v>
      </c>
      <c r="J87" s="148" t="s">
        <v>75</v>
      </c>
    </row>
    <row r="88" spans="1:10" x14ac:dyDescent="0.35">
      <c r="A88" s="148">
        <v>4.3033333333333301</v>
      </c>
      <c r="B88" s="148">
        <v>37</v>
      </c>
      <c r="C88" s="148" t="s">
        <v>80</v>
      </c>
      <c r="D88" s="148">
        <v>30</v>
      </c>
      <c r="E88" s="148" t="s">
        <v>190</v>
      </c>
      <c r="F88" s="148">
        <v>0</v>
      </c>
      <c r="G88" s="148">
        <v>0</v>
      </c>
      <c r="H88" s="148">
        <v>0</v>
      </c>
      <c r="I88" s="148" t="s">
        <v>192</v>
      </c>
      <c r="J88" s="148" t="s">
        <v>75</v>
      </c>
    </row>
    <row r="89" spans="1:10" x14ac:dyDescent="0.35">
      <c r="A89" s="148">
        <v>4.3533333333333299</v>
      </c>
      <c r="B89" s="148">
        <v>37</v>
      </c>
      <c r="C89" s="148" t="s">
        <v>80</v>
      </c>
      <c r="D89" s="148">
        <v>28</v>
      </c>
      <c r="E89" s="148" t="s">
        <v>190</v>
      </c>
      <c r="F89" s="148">
        <v>0</v>
      </c>
      <c r="G89" s="148">
        <v>0</v>
      </c>
      <c r="H89" s="148">
        <v>0</v>
      </c>
      <c r="I89" s="148" t="s">
        <v>192</v>
      </c>
      <c r="J89" s="148" t="s">
        <v>75</v>
      </c>
    </row>
    <row r="90" spans="1:10" x14ac:dyDescent="0.35">
      <c r="A90" s="148">
        <v>4.4033333333333298</v>
      </c>
      <c r="B90" s="148">
        <v>37</v>
      </c>
      <c r="C90" s="148" t="s">
        <v>80</v>
      </c>
      <c r="D90" s="148">
        <v>32</v>
      </c>
      <c r="E90" s="148" t="s">
        <v>190</v>
      </c>
      <c r="F90" s="148">
        <v>0</v>
      </c>
      <c r="G90" s="148">
        <v>0</v>
      </c>
      <c r="H90" s="148">
        <v>0</v>
      </c>
      <c r="I90" s="148" t="s">
        <v>192</v>
      </c>
      <c r="J90" s="148" t="s">
        <v>75</v>
      </c>
    </row>
    <row r="91" spans="1:10" x14ac:dyDescent="0.35">
      <c r="A91" s="148">
        <v>4.4533333333333296</v>
      </c>
      <c r="B91" s="148">
        <v>37</v>
      </c>
      <c r="C91" s="148" t="s">
        <v>80</v>
      </c>
      <c r="D91" s="148">
        <v>28</v>
      </c>
      <c r="E91" s="148" t="s">
        <v>190</v>
      </c>
      <c r="F91" s="148">
        <v>0</v>
      </c>
      <c r="G91" s="148">
        <v>0</v>
      </c>
      <c r="H91" s="148">
        <v>0</v>
      </c>
      <c r="I91" s="148" t="s">
        <v>192</v>
      </c>
      <c r="J91" s="148" t="s">
        <v>75</v>
      </c>
    </row>
    <row r="92" spans="1:10" x14ac:dyDescent="0.35">
      <c r="A92" s="148">
        <v>4.5033333333333303</v>
      </c>
      <c r="B92" s="148">
        <v>37</v>
      </c>
      <c r="C92" s="148" t="s">
        <v>80</v>
      </c>
      <c r="D92" s="148">
        <v>25</v>
      </c>
      <c r="E92" s="148" t="s">
        <v>190</v>
      </c>
      <c r="F92" s="148">
        <v>0</v>
      </c>
      <c r="G92" s="148">
        <v>0</v>
      </c>
      <c r="H92" s="148">
        <v>0</v>
      </c>
      <c r="I92" s="148" t="s">
        <v>192</v>
      </c>
      <c r="J92" s="148" t="s">
        <v>75</v>
      </c>
    </row>
    <row r="93" spans="1:10" x14ac:dyDescent="0.35">
      <c r="A93" s="148">
        <v>4.5533333333333301</v>
      </c>
      <c r="B93" s="148">
        <v>37</v>
      </c>
      <c r="C93" s="148" t="s">
        <v>80</v>
      </c>
      <c r="D93" s="148">
        <v>22</v>
      </c>
      <c r="E93" s="148" t="s">
        <v>190</v>
      </c>
      <c r="F93" s="148">
        <v>0</v>
      </c>
      <c r="G93" s="148">
        <v>0</v>
      </c>
      <c r="H93" s="148">
        <v>0</v>
      </c>
      <c r="I93" s="148" t="s">
        <v>192</v>
      </c>
      <c r="J93" s="148" t="s">
        <v>75</v>
      </c>
    </row>
    <row r="94" spans="1:10" x14ac:dyDescent="0.35">
      <c r="A94" s="148">
        <v>4.6033333333333299</v>
      </c>
      <c r="B94" s="148">
        <v>37</v>
      </c>
      <c r="C94" s="148" t="s">
        <v>80</v>
      </c>
      <c r="D94" s="148">
        <v>31</v>
      </c>
      <c r="E94" s="148" t="s">
        <v>190</v>
      </c>
      <c r="F94" s="148">
        <v>0</v>
      </c>
      <c r="G94" s="148">
        <v>0</v>
      </c>
      <c r="H94" s="148">
        <v>0</v>
      </c>
      <c r="I94" s="148" t="s">
        <v>192</v>
      </c>
      <c r="J94" s="148" t="s">
        <v>75</v>
      </c>
    </row>
    <row r="95" spans="1:10" x14ac:dyDescent="0.35">
      <c r="A95" s="148">
        <v>4.6533333333333298</v>
      </c>
      <c r="B95" s="148">
        <v>36.9</v>
      </c>
      <c r="C95" s="148" t="s">
        <v>80</v>
      </c>
      <c r="D95" s="148">
        <v>28</v>
      </c>
      <c r="E95" s="148" t="s">
        <v>190</v>
      </c>
      <c r="F95" s="148">
        <v>0</v>
      </c>
      <c r="G95" s="148">
        <v>0</v>
      </c>
      <c r="H95" s="148">
        <v>0</v>
      </c>
      <c r="I95" s="148" t="s">
        <v>192</v>
      </c>
      <c r="J95" s="148" t="s">
        <v>75</v>
      </c>
    </row>
    <row r="96" spans="1:10" x14ac:dyDescent="0.35">
      <c r="A96" s="148">
        <v>4.7033333333333296</v>
      </c>
      <c r="B96" s="148">
        <v>37</v>
      </c>
      <c r="C96" s="148" t="s">
        <v>80</v>
      </c>
      <c r="D96" s="148">
        <v>33</v>
      </c>
      <c r="E96" s="148" t="s">
        <v>190</v>
      </c>
      <c r="F96" s="148">
        <v>0</v>
      </c>
      <c r="G96" s="148">
        <v>0</v>
      </c>
      <c r="H96" s="148">
        <v>0</v>
      </c>
      <c r="I96" s="148" t="s">
        <v>192</v>
      </c>
      <c r="J96" s="148" t="s">
        <v>75</v>
      </c>
    </row>
    <row r="97" spans="1:10" x14ac:dyDescent="0.35">
      <c r="A97" s="148">
        <v>4.7533333333333303</v>
      </c>
      <c r="B97" s="148">
        <v>37</v>
      </c>
      <c r="C97" s="148" t="s">
        <v>80</v>
      </c>
      <c r="D97" s="148">
        <v>31</v>
      </c>
      <c r="E97" s="148" t="s">
        <v>190</v>
      </c>
      <c r="F97" s="148">
        <v>0</v>
      </c>
      <c r="G97" s="148">
        <v>0</v>
      </c>
      <c r="H97" s="148">
        <v>0</v>
      </c>
      <c r="I97" s="148" t="s">
        <v>192</v>
      </c>
      <c r="J97" s="148" t="s">
        <v>75</v>
      </c>
    </row>
    <row r="98" spans="1:10" x14ac:dyDescent="0.35">
      <c r="A98" s="148">
        <v>4.8033333333333301</v>
      </c>
      <c r="B98" s="148">
        <v>37</v>
      </c>
      <c r="C98" s="148" t="s">
        <v>80</v>
      </c>
      <c r="D98" s="148">
        <v>33</v>
      </c>
      <c r="E98" s="148" t="s">
        <v>190</v>
      </c>
      <c r="F98" s="148">
        <v>0</v>
      </c>
      <c r="G98" s="148">
        <v>0</v>
      </c>
      <c r="H98" s="148">
        <v>0</v>
      </c>
      <c r="I98" s="148" t="s">
        <v>192</v>
      </c>
      <c r="J98" s="148" t="s">
        <v>75</v>
      </c>
    </row>
    <row r="99" spans="1:10" x14ac:dyDescent="0.35">
      <c r="A99" s="148">
        <v>4.8533333333333299</v>
      </c>
      <c r="B99" s="148">
        <v>37</v>
      </c>
      <c r="C99" s="148" t="s">
        <v>80</v>
      </c>
      <c r="D99" s="148">
        <v>29</v>
      </c>
      <c r="E99" s="148" t="s">
        <v>190</v>
      </c>
      <c r="F99" s="148">
        <v>0</v>
      </c>
      <c r="G99" s="148">
        <v>0</v>
      </c>
      <c r="H99" s="148">
        <v>0</v>
      </c>
      <c r="I99" s="148" t="s">
        <v>192</v>
      </c>
      <c r="J99" s="148" t="s">
        <v>75</v>
      </c>
    </row>
    <row r="100" spans="1:10" x14ac:dyDescent="0.35">
      <c r="A100" s="148">
        <v>4.9033333333333298</v>
      </c>
      <c r="B100" s="148">
        <v>37</v>
      </c>
      <c r="C100" s="148" t="s">
        <v>80</v>
      </c>
      <c r="D100" s="148">
        <v>27</v>
      </c>
      <c r="E100" s="148" t="s">
        <v>190</v>
      </c>
      <c r="F100" s="148">
        <v>0</v>
      </c>
      <c r="G100" s="148">
        <v>0</v>
      </c>
      <c r="H100" s="148">
        <v>0</v>
      </c>
      <c r="I100" s="148" t="s">
        <v>192</v>
      </c>
      <c r="J100" s="148" t="s">
        <v>75</v>
      </c>
    </row>
    <row r="101" spans="1:10" x14ac:dyDescent="0.35">
      <c r="A101" s="148">
        <v>4.9533333333333296</v>
      </c>
      <c r="B101" s="148">
        <v>37</v>
      </c>
      <c r="C101" s="148" t="s">
        <v>80</v>
      </c>
      <c r="D101" s="148">
        <v>35</v>
      </c>
      <c r="E101" s="148" t="s">
        <v>190</v>
      </c>
      <c r="F101" s="148">
        <v>0</v>
      </c>
      <c r="G101" s="148">
        <v>0</v>
      </c>
      <c r="H101" s="148">
        <v>0</v>
      </c>
      <c r="I101" s="148" t="s">
        <v>192</v>
      </c>
      <c r="J101" s="148" t="s">
        <v>75</v>
      </c>
    </row>
    <row r="102" spans="1:10" x14ac:dyDescent="0.35">
      <c r="A102" s="148">
        <v>5.0033333333333303</v>
      </c>
      <c r="B102" s="148">
        <v>37</v>
      </c>
      <c r="C102" s="148" t="s">
        <v>80</v>
      </c>
      <c r="D102" s="148">
        <v>30</v>
      </c>
      <c r="E102" s="148" t="s">
        <v>190</v>
      </c>
      <c r="F102" s="148">
        <v>0</v>
      </c>
      <c r="G102" s="148">
        <v>0</v>
      </c>
      <c r="H102" s="148">
        <v>0</v>
      </c>
      <c r="I102" s="148" t="s">
        <v>192</v>
      </c>
      <c r="J102" s="148" t="s">
        <v>75</v>
      </c>
    </row>
    <row r="103" spans="1:10" x14ac:dyDescent="0.35">
      <c r="A103" s="148">
        <v>5.0533333333333301</v>
      </c>
      <c r="B103" s="148">
        <v>37.1</v>
      </c>
      <c r="C103" s="148" t="s">
        <v>80</v>
      </c>
      <c r="D103" s="148">
        <v>27</v>
      </c>
      <c r="E103" s="148" t="s">
        <v>190</v>
      </c>
      <c r="F103" s="148">
        <v>0</v>
      </c>
      <c r="G103" s="148">
        <v>0</v>
      </c>
      <c r="H103" s="148">
        <v>0</v>
      </c>
      <c r="I103" s="148" t="s">
        <v>192</v>
      </c>
      <c r="J103" s="148" t="s">
        <v>75</v>
      </c>
    </row>
    <row r="104" spans="1:10" x14ac:dyDescent="0.35">
      <c r="A104" s="148">
        <v>5.1033333333333299</v>
      </c>
      <c r="B104" s="148">
        <v>37</v>
      </c>
      <c r="C104" s="148" t="s">
        <v>80</v>
      </c>
      <c r="D104" s="148">
        <v>30</v>
      </c>
      <c r="E104" s="148" t="s">
        <v>190</v>
      </c>
      <c r="F104" s="148">
        <v>0</v>
      </c>
      <c r="G104" s="148">
        <v>0</v>
      </c>
      <c r="H104" s="148">
        <v>0</v>
      </c>
      <c r="I104" s="148" t="s">
        <v>192</v>
      </c>
      <c r="J104" s="148" t="s">
        <v>75</v>
      </c>
    </row>
    <row r="105" spans="1:10" x14ac:dyDescent="0.35">
      <c r="A105" s="148">
        <v>5.1533333333333298</v>
      </c>
      <c r="B105" s="148">
        <v>37</v>
      </c>
      <c r="C105" s="148" t="s">
        <v>80</v>
      </c>
      <c r="D105" s="148">
        <v>30</v>
      </c>
      <c r="E105" s="148" t="s">
        <v>190</v>
      </c>
      <c r="F105" s="148">
        <v>0</v>
      </c>
      <c r="G105" s="148">
        <v>0</v>
      </c>
      <c r="H105" s="148">
        <v>0</v>
      </c>
      <c r="I105" s="148" t="s">
        <v>192</v>
      </c>
      <c r="J105" s="148" t="s">
        <v>75</v>
      </c>
    </row>
    <row r="106" spans="1:10" x14ac:dyDescent="0.35">
      <c r="A106" s="148">
        <v>5.2033333333333296</v>
      </c>
      <c r="B106" s="148">
        <v>37</v>
      </c>
      <c r="C106" s="148" t="s">
        <v>80</v>
      </c>
      <c r="D106" s="148">
        <v>27</v>
      </c>
      <c r="E106" s="148" t="s">
        <v>190</v>
      </c>
      <c r="F106" s="148">
        <v>0</v>
      </c>
      <c r="G106" s="148">
        <v>0</v>
      </c>
      <c r="H106" s="148">
        <v>0</v>
      </c>
      <c r="I106" s="148" t="s">
        <v>192</v>
      </c>
      <c r="J106" s="148" t="s">
        <v>75</v>
      </c>
    </row>
    <row r="107" spans="1:10" x14ac:dyDescent="0.35">
      <c r="A107" s="148">
        <v>5.2533333333333303</v>
      </c>
      <c r="B107" s="148">
        <v>37</v>
      </c>
      <c r="C107" s="148" t="s">
        <v>80</v>
      </c>
      <c r="D107" s="148">
        <v>35</v>
      </c>
      <c r="E107" s="148" t="s">
        <v>190</v>
      </c>
      <c r="F107" s="148">
        <v>0</v>
      </c>
      <c r="G107" s="148">
        <v>0</v>
      </c>
      <c r="H107" s="148">
        <v>0</v>
      </c>
      <c r="I107" s="148" t="s">
        <v>192</v>
      </c>
      <c r="J107" s="148" t="s">
        <v>75</v>
      </c>
    </row>
    <row r="108" spans="1:10" x14ac:dyDescent="0.35">
      <c r="A108" s="148">
        <v>5.3033333333333301</v>
      </c>
      <c r="B108" s="148">
        <v>37</v>
      </c>
      <c r="C108" s="148" t="s">
        <v>80</v>
      </c>
      <c r="D108" s="148">
        <v>34</v>
      </c>
      <c r="E108" s="148" t="s">
        <v>190</v>
      </c>
      <c r="F108" s="148">
        <v>0</v>
      </c>
      <c r="G108" s="148">
        <v>0</v>
      </c>
      <c r="H108" s="148">
        <v>0</v>
      </c>
      <c r="I108" s="148" t="s">
        <v>192</v>
      </c>
      <c r="J108" s="148" t="s">
        <v>75</v>
      </c>
    </row>
    <row r="109" spans="1:10" x14ac:dyDescent="0.35">
      <c r="A109" s="148">
        <v>5.3533333333333299</v>
      </c>
      <c r="B109" s="148">
        <v>37</v>
      </c>
      <c r="C109" s="148" t="s">
        <v>80</v>
      </c>
      <c r="D109" s="148">
        <v>28</v>
      </c>
      <c r="E109" s="148" t="s">
        <v>190</v>
      </c>
      <c r="F109" s="148">
        <v>0</v>
      </c>
      <c r="G109" s="148">
        <v>0</v>
      </c>
      <c r="H109" s="148">
        <v>0</v>
      </c>
      <c r="I109" s="148" t="s">
        <v>192</v>
      </c>
      <c r="J109" s="148" t="s">
        <v>75</v>
      </c>
    </row>
    <row r="110" spans="1:10" x14ac:dyDescent="0.35">
      <c r="A110" s="148">
        <v>5.4033333333333298</v>
      </c>
      <c r="B110" s="148">
        <v>37</v>
      </c>
      <c r="C110" s="148" t="s">
        <v>80</v>
      </c>
      <c r="D110" s="148">
        <v>36</v>
      </c>
      <c r="E110" s="148" t="s">
        <v>190</v>
      </c>
      <c r="F110" s="148">
        <v>0</v>
      </c>
      <c r="G110" s="148">
        <v>0</v>
      </c>
      <c r="H110" s="148">
        <v>0</v>
      </c>
      <c r="I110" s="148" t="s">
        <v>192</v>
      </c>
      <c r="J110" s="148" t="s">
        <v>75</v>
      </c>
    </row>
    <row r="111" spans="1:10" x14ac:dyDescent="0.35">
      <c r="A111" s="148">
        <v>5.4533333333333296</v>
      </c>
      <c r="B111" s="148">
        <v>37</v>
      </c>
      <c r="C111" s="148" t="s">
        <v>80</v>
      </c>
      <c r="D111" s="148">
        <v>35</v>
      </c>
      <c r="E111" s="148" t="s">
        <v>190</v>
      </c>
      <c r="F111" s="148">
        <v>0</v>
      </c>
      <c r="G111" s="148">
        <v>0</v>
      </c>
      <c r="H111" s="148">
        <v>0</v>
      </c>
      <c r="I111" s="148" t="s">
        <v>192</v>
      </c>
      <c r="J111" s="148" t="s">
        <v>75</v>
      </c>
    </row>
    <row r="112" spans="1:10" x14ac:dyDescent="0.35">
      <c r="A112" s="148">
        <v>5.5033333333333303</v>
      </c>
      <c r="B112" s="148">
        <v>37</v>
      </c>
      <c r="C112" s="148" t="s">
        <v>80</v>
      </c>
      <c r="D112" s="148">
        <v>33</v>
      </c>
      <c r="E112" s="148" t="s">
        <v>190</v>
      </c>
      <c r="F112" s="148">
        <v>0</v>
      </c>
      <c r="G112" s="148">
        <v>0</v>
      </c>
      <c r="H112" s="148">
        <v>0</v>
      </c>
      <c r="I112" s="148" t="s">
        <v>192</v>
      </c>
      <c r="J112" s="148" t="s">
        <v>75</v>
      </c>
    </row>
    <row r="113" spans="1:10" x14ac:dyDescent="0.35">
      <c r="A113" s="148">
        <v>5.5533333333333301</v>
      </c>
      <c r="B113" s="148">
        <v>37.1</v>
      </c>
      <c r="C113" s="148" t="s">
        <v>80</v>
      </c>
      <c r="D113" s="148">
        <v>32</v>
      </c>
      <c r="E113" s="148" t="s">
        <v>190</v>
      </c>
      <c r="F113" s="148">
        <v>0</v>
      </c>
      <c r="G113" s="148">
        <v>0</v>
      </c>
      <c r="H113" s="148">
        <v>0</v>
      </c>
      <c r="I113" s="148" t="s">
        <v>192</v>
      </c>
      <c r="J113" s="148" t="s">
        <v>75</v>
      </c>
    </row>
    <row r="114" spans="1:10" x14ac:dyDescent="0.35">
      <c r="A114" s="148">
        <v>5.6033333333333299</v>
      </c>
      <c r="B114" s="148">
        <v>37</v>
      </c>
      <c r="C114" s="148" t="s">
        <v>80</v>
      </c>
      <c r="D114" s="148">
        <v>40</v>
      </c>
      <c r="E114" s="148" t="s">
        <v>190</v>
      </c>
      <c r="F114" s="148">
        <v>0</v>
      </c>
      <c r="G114" s="148">
        <v>0</v>
      </c>
      <c r="H114" s="148">
        <v>0</v>
      </c>
      <c r="I114" s="148" t="s">
        <v>192</v>
      </c>
      <c r="J114" s="148" t="s">
        <v>75</v>
      </c>
    </row>
    <row r="115" spans="1:10" x14ac:dyDescent="0.35">
      <c r="A115" s="148">
        <v>5.6533333333333298</v>
      </c>
      <c r="B115" s="148">
        <v>37</v>
      </c>
      <c r="C115" s="148" t="s">
        <v>80</v>
      </c>
      <c r="D115" s="148">
        <v>38</v>
      </c>
      <c r="E115" s="148" t="s">
        <v>190</v>
      </c>
      <c r="F115" s="148">
        <v>0</v>
      </c>
      <c r="G115" s="148">
        <v>0</v>
      </c>
      <c r="H115" s="148">
        <v>0</v>
      </c>
      <c r="I115" s="148" t="s">
        <v>192</v>
      </c>
      <c r="J115" s="148" t="s">
        <v>75</v>
      </c>
    </row>
    <row r="116" spans="1:10" x14ac:dyDescent="0.35">
      <c r="A116" s="148">
        <v>5.7033333333333296</v>
      </c>
      <c r="B116" s="148">
        <v>37</v>
      </c>
      <c r="C116" s="148" t="s">
        <v>80</v>
      </c>
      <c r="D116" s="148">
        <v>33</v>
      </c>
      <c r="E116" s="148" t="s">
        <v>190</v>
      </c>
      <c r="F116" s="148">
        <v>0</v>
      </c>
      <c r="G116" s="148">
        <v>0</v>
      </c>
      <c r="H116" s="148">
        <v>0</v>
      </c>
      <c r="I116" s="148" t="s">
        <v>192</v>
      </c>
      <c r="J116" s="148" t="s">
        <v>75</v>
      </c>
    </row>
    <row r="117" spans="1:10" x14ac:dyDescent="0.35">
      <c r="A117" s="148">
        <v>5.7533333333333303</v>
      </c>
      <c r="B117" s="148">
        <v>37</v>
      </c>
      <c r="C117" s="148" t="s">
        <v>80</v>
      </c>
      <c r="D117" s="148">
        <v>32</v>
      </c>
      <c r="E117" s="148" t="s">
        <v>190</v>
      </c>
      <c r="F117" s="148">
        <v>0</v>
      </c>
      <c r="G117" s="148">
        <v>0</v>
      </c>
      <c r="H117" s="148">
        <v>0</v>
      </c>
      <c r="I117" s="148" t="s">
        <v>192</v>
      </c>
      <c r="J117" s="148" t="s">
        <v>75</v>
      </c>
    </row>
    <row r="118" spans="1:10" x14ac:dyDescent="0.35">
      <c r="A118" s="148">
        <v>5.8033333333333301</v>
      </c>
      <c r="B118" s="148">
        <v>37</v>
      </c>
      <c r="C118" s="148" t="s">
        <v>80</v>
      </c>
      <c r="D118" s="148">
        <v>37</v>
      </c>
      <c r="E118" s="148" t="s">
        <v>190</v>
      </c>
      <c r="F118" s="148">
        <v>0</v>
      </c>
      <c r="G118" s="148">
        <v>0</v>
      </c>
      <c r="H118" s="148">
        <v>0</v>
      </c>
      <c r="I118" s="148" t="s">
        <v>192</v>
      </c>
      <c r="J118" s="148" t="s">
        <v>75</v>
      </c>
    </row>
    <row r="119" spans="1:10" x14ac:dyDescent="0.35">
      <c r="A119" s="148">
        <v>5.8533333333333299</v>
      </c>
      <c r="B119" s="148">
        <v>37</v>
      </c>
      <c r="C119" s="148" t="s">
        <v>80</v>
      </c>
      <c r="D119" s="148">
        <v>40</v>
      </c>
      <c r="E119" s="148" t="s">
        <v>190</v>
      </c>
      <c r="F119" s="148">
        <v>0</v>
      </c>
      <c r="G119" s="148">
        <v>0</v>
      </c>
      <c r="H119" s="148">
        <v>0</v>
      </c>
      <c r="I119" s="148" t="s">
        <v>192</v>
      </c>
      <c r="J119" s="148" t="s">
        <v>75</v>
      </c>
    </row>
    <row r="120" spans="1:10" x14ac:dyDescent="0.35">
      <c r="A120" s="148">
        <v>5.9033333333333298</v>
      </c>
      <c r="B120" s="148">
        <v>37</v>
      </c>
      <c r="C120" s="148" t="s">
        <v>80</v>
      </c>
      <c r="D120" s="148">
        <v>38</v>
      </c>
      <c r="E120" s="148" t="s">
        <v>190</v>
      </c>
      <c r="F120" s="148">
        <v>0</v>
      </c>
      <c r="G120" s="148">
        <v>0</v>
      </c>
      <c r="H120" s="148">
        <v>0</v>
      </c>
      <c r="I120" s="148" t="s">
        <v>192</v>
      </c>
      <c r="J120" s="148" t="s">
        <v>75</v>
      </c>
    </row>
    <row r="121" spans="1:10" x14ac:dyDescent="0.35">
      <c r="A121" s="148">
        <v>5.9533333333333296</v>
      </c>
      <c r="B121" s="148">
        <v>37</v>
      </c>
      <c r="C121" s="148" t="s">
        <v>80</v>
      </c>
      <c r="D121" s="148">
        <v>39</v>
      </c>
      <c r="E121" s="148" t="s">
        <v>190</v>
      </c>
      <c r="F121" s="148">
        <v>0</v>
      </c>
      <c r="G121" s="148">
        <v>0</v>
      </c>
      <c r="H121" s="148">
        <v>0</v>
      </c>
      <c r="I121" s="148" t="s">
        <v>192</v>
      </c>
      <c r="J121" s="148" t="s">
        <v>75</v>
      </c>
    </row>
    <row r="122" spans="1:10" x14ac:dyDescent="0.35">
      <c r="A122" s="148">
        <v>6.0033333333333303</v>
      </c>
      <c r="B122" s="148">
        <v>37</v>
      </c>
      <c r="C122" s="148" t="s">
        <v>80</v>
      </c>
      <c r="D122" s="148">
        <v>39</v>
      </c>
      <c r="E122" s="148" t="s">
        <v>190</v>
      </c>
      <c r="F122" s="148">
        <v>0</v>
      </c>
      <c r="G122" s="148">
        <v>0</v>
      </c>
      <c r="H122" s="148">
        <v>0</v>
      </c>
      <c r="I122" s="148" t="s">
        <v>192</v>
      </c>
      <c r="J122" s="148" t="s">
        <v>75</v>
      </c>
    </row>
    <row r="123" spans="1:10" x14ac:dyDescent="0.35">
      <c r="A123" s="148">
        <v>6.0533333333333301</v>
      </c>
      <c r="B123" s="148">
        <v>37</v>
      </c>
      <c r="C123" s="148" t="s">
        <v>80</v>
      </c>
      <c r="D123" s="148">
        <v>36</v>
      </c>
      <c r="E123" s="148" t="s">
        <v>190</v>
      </c>
      <c r="F123" s="148">
        <v>0</v>
      </c>
      <c r="G123" s="148">
        <v>0</v>
      </c>
      <c r="H123" s="148">
        <v>0</v>
      </c>
      <c r="I123" s="148" t="s">
        <v>192</v>
      </c>
      <c r="J123" s="148" t="s">
        <v>75</v>
      </c>
    </row>
    <row r="124" spans="1:10" x14ac:dyDescent="0.35">
      <c r="A124" s="148">
        <v>6.1033333333333299</v>
      </c>
      <c r="B124" s="148">
        <v>37</v>
      </c>
      <c r="C124" s="148" t="s">
        <v>80</v>
      </c>
      <c r="D124" s="148">
        <v>41</v>
      </c>
      <c r="E124" s="148" t="s">
        <v>190</v>
      </c>
      <c r="F124" s="148">
        <v>0</v>
      </c>
      <c r="G124" s="148">
        <v>0</v>
      </c>
      <c r="H124" s="148">
        <v>0</v>
      </c>
      <c r="I124" s="148" t="s">
        <v>192</v>
      </c>
      <c r="J124" s="148" t="s">
        <v>75</v>
      </c>
    </row>
    <row r="125" spans="1:10" x14ac:dyDescent="0.35">
      <c r="A125" s="148">
        <v>6.1533333333333298</v>
      </c>
      <c r="B125" s="148">
        <v>37</v>
      </c>
      <c r="C125" s="148" t="s">
        <v>80</v>
      </c>
      <c r="D125" s="148">
        <v>41</v>
      </c>
      <c r="E125" s="148" t="s">
        <v>190</v>
      </c>
      <c r="F125" s="148">
        <v>0</v>
      </c>
      <c r="G125" s="148">
        <v>0</v>
      </c>
      <c r="H125" s="148">
        <v>0</v>
      </c>
      <c r="I125" s="148" t="s">
        <v>192</v>
      </c>
      <c r="J125" s="148" t="s">
        <v>75</v>
      </c>
    </row>
    <row r="126" spans="1:10" x14ac:dyDescent="0.35">
      <c r="A126" s="148">
        <v>6.2033333333333296</v>
      </c>
      <c r="B126" s="148">
        <v>37</v>
      </c>
      <c r="C126" s="148" t="s">
        <v>80</v>
      </c>
      <c r="D126" s="148">
        <v>39</v>
      </c>
      <c r="E126" s="148" t="s">
        <v>190</v>
      </c>
      <c r="F126" s="148">
        <v>0</v>
      </c>
      <c r="G126" s="148">
        <v>0</v>
      </c>
      <c r="H126" s="148">
        <v>0</v>
      </c>
      <c r="I126" s="148" t="s">
        <v>192</v>
      </c>
      <c r="J126" s="148" t="s">
        <v>75</v>
      </c>
    </row>
    <row r="127" spans="1:10" x14ac:dyDescent="0.35">
      <c r="A127" s="148">
        <v>6.2533333333333303</v>
      </c>
      <c r="B127" s="148">
        <v>37.1</v>
      </c>
      <c r="C127" s="148" t="s">
        <v>80</v>
      </c>
      <c r="D127" s="148">
        <v>36</v>
      </c>
      <c r="E127" s="148" t="s">
        <v>190</v>
      </c>
      <c r="F127" s="148">
        <v>0</v>
      </c>
      <c r="G127" s="148">
        <v>0</v>
      </c>
      <c r="H127" s="148">
        <v>0</v>
      </c>
      <c r="I127" s="148" t="s">
        <v>192</v>
      </c>
      <c r="J127" s="148" t="s">
        <v>75</v>
      </c>
    </row>
    <row r="128" spans="1:10" x14ac:dyDescent="0.35">
      <c r="A128" s="148">
        <v>6.3033333333333301</v>
      </c>
      <c r="B128" s="148">
        <v>37</v>
      </c>
      <c r="C128" s="148" t="s">
        <v>80</v>
      </c>
      <c r="D128" s="148">
        <v>38</v>
      </c>
      <c r="E128" s="148" t="s">
        <v>190</v>
      </c>
      <c r="F128" s="148">
        <v>0</v>
      </c>
      <c r="G128" s="148">
        <v>0</v>
      </c>
      <c r="H128" s="148">
        <v>0</v>
      </c>
      <c r="I128" s="148" t="s">
        <v>192</v>
      </c>
      <c r="J128" s="148" t="s">
        <v>75</v>
      </c>
    </row>
    <row r="129" spans="1:10" x14ac:dyDescent="0.35">
      <c r="A129" s="148">
        <v>6.3533333333333299</v>
      </c>
      <c r="B129" s="148">
        <v>37</v>
      </c>
      <c r="C129" s="148" t="s">
        <v>80</v>
      </c>
      <c r="D129" s="148">
        <v>39</v>
      </c>
      <c r="E129" s="148" t="s">
        <v>190</v>
      </c>
      <c r="F129" s="148">
        <v>0</v>
      </c>
      <c r="G129" s="148">
        <v>0</v>
      </c>
      <c r="H129" s="148">
        <v>0</v>
      </c>
      <c r="I129" s="148" t="s">
        <v>192</v>
      </c>
      <c r="J129" s="148" t="s">
        <v>75</v>
      </c>
    </row>
    <row r="130" spans="1:10" x14ac:dyDescent="0.35">
      <c r="A130" s="148">
        <v>6.4033333333333298</v>
      </c>
      <c r="B130" s="148">
        <v>37</v>
      </c>
      <c r="C130" s="148" t="s">
        <v>80</v>
      </c>
      <c r="D130" s="148">
        <v>39</v>
      </c>
      <c r="E130" s="148" t="s">
        <v>190</v>
      </c>
      <c r="F130" s="148">
        <v>0</v>
      </c>
      <c r="G130" s="148">
        <v>0</v>
      </c>
      <c r="H130" s="148">
        <v>0</v>
      </c>
      <c r="I130" s="148" t="s">
        <v>192</v>
      </c>
      <c r="J130" s="148" t="s">
        <v>75</v>
      </c>
    </row>
    <row r="131" spans="1:10" x14ac:dyDescent="0.35">
      <c r="A131" s="148">
        <v>6.4533333333333296</v>
      </c>
      <c r="B131" s="148">
        <v>37</v>
      </c>
      <c r="C131" s="148" t="s">
        <v>80</v>
      </c>
      <c r="D131" s="148">
        <v>33</v>
      </c>
      <c r="E131" s="148" t="s">
        <v>190</v>
      </c>
      <c r="F131" s="148">
        <v>0</v>
      </c>
      <c r="G131" s="148">
        <v>0</v>
      </c>
      <c r="H131" s="148">
        <v>0</v>
      </c>
      <c r="I131" s="148" t="s">
        <v>192</v>
      </c>
      <c r="J131" s="148" t="s">
        <v>75</v>
      </c>
    </row>
    <row r="132" spans="1:10" x14ac:dyDescent="0.35">
      <c r="A132" s="148">
        <v>6.5033333333333303</v>
      </c>
      <c r="B132" s="148">
        <v>37</v>
      </c>
      <c r="C132" s="148" t="s">
        <v>80</v>
      </c>
      <c r="D132" s="148">
        <v>38</v>
      </c>
      <c r="E132" s="148" t="s">
        <v>190</v>
      </c>
      <c r="F132" s="148">
        <v>0</v>
      </c>
      <c r="G132" s="148">
        <v>0</v>
      </c>
      <c r="H132" s="148">
        <v>0</v>
      </c>
      <c r="I132" s="148" t="s">
        <v>192</v>
      </c>
      <c r="J132" s="148" t="s">
        <v>75</v>
      </c>
    </row>
    <row r="133" spans="1:10" x14ac:dyDescent="0.35">
      <c r="A133" s="148">
        <v>6.5533333333333301</v>
      </c>
      <c r="B133" s="148">
        <v>37</v>
      </c>
      <c r="C133" s="148" t="s">
        <v>80</v>
      </c>
      <c r="D133" s="148">
        <v>38</v>
      </c>
      <c r="E133" s="148" t="s">
        <v>190</v>
      </c>
      <c r="F133" s="148">
        <v>0</v>
      </c>
      <c r="G133" s="148">
        <v>0</v>
      </c>
      <c r="H133" s="148">
        <v>0</v>
      </c>
      <c r="I133" s="148" t="s">
        <v>192</v>
      </c>
      <c r="J133" s="148" t="s">
        <v>75</v>
      </c>
    </row>
    <row r="134" spans="1:10" x14ac:dyDescent="0.35">
      <c r="A134" s="148">
        <v>6.6033333333333299</v>
      </c>
      <c r="B134" s="148">
        <v>37</v>
      </c>
      <c r="C134" s="148" t="s">
        <v>80</v>
      </c>
      <c r="D134" s="148">
        <v>39</v>
      </c>
      <c r="E134" s="148" t="s">
        <v>190</v>
      </c>
      <c r="F134" s="148">
        <v>0</v>
      </c>
      <c r="G134" s="148">
        <v>0</v>
      </c>
      <c r="H134" s="148">
        <v>0</v>
      </c>
      <c r="I134" s="148" t="s">
        <v>192</v>
      </c>
      <c r="J134" s="148" t="s">
        <v>75</v>
      </c>
    </row>
    <row r="135" spans="1:10" x14ac:dyDescent="0.35">
      <c r="A135" s="148">
        <v>6.6533333333333298</v>
      </c>
      <c r="B135" s="148">
        <v>37</v>
      </c>
      <c r="C135" s="148" t="s">
        <v>80</v>
      </c>
      <c r="D135" s="148">
        <v>43</v>
      </c>
      <c r="E135" s="148" t="s">
        <v>190</v>
      </c>
      <c r="F135" s="148">
        <v>0</v>
      </c>
      <c r="G135" s="148">
        <v>0</v>
      </c>
      <c r="H135" s="148">
        <v>0</v>
      </c>
      <c r="I135" s="148" t="s">
        <v>192</v>
      </c>
      <c r="J135" s="148" t="s">
        <v>75</v>
      </c>
    </row>
    <row r="136" spans="1:10" x14ac:dyDescent="0.35">
      <c r="A136" s="148">
        <v>6.7033333333333296</v>
      </c>
      <c r="B136" s="148">
        <v>37</v>
      </c>
      <c r="C136" s="148" t="s">
        <v>80</v>
      </c>
      <c r="D136" s="148">
        <v>37</v>
      </c>
      <c r="E136" s="148" t="s">
        <v>190</v>
      </c>
      <c r="F136" s="148">
        <v>0</v>
      </c>
      <c r="G136" s="148">
        <v>0</v>
      </c>
      <c r="H136" s="148">
        <v>0</v>
      </c>
      <c r="I136" s="148" t="s">
        <v>192</v>
      </c>
      <c r="J136" s="148" t="s">
        <v>75</v>
      </c>
    </row>
    <row r="137" spans="1:10" x14ac:dyDescent="0.35">
      <c r="A137" s="148">
        <v>6.7533333333333303</v>
      </c>
      <c r="B137" s="148">
        <v>37</v>
      </c>
      <c r="C137" s="148" t="s">
        <v>80</v>
      </c>
      <c r="D137" s="148">
        <v>40</v>
      </c>
      <c r="E137" s="148" t="s">
        <v>190</v>
      </c>
      <c r="F137" s="148">
        <v>0</v>
      </c>
      <c r="G137" s="148">
        <v>0</v>
      </c>
      <c r="H137" s="148">
        <v>0</v>
      </c>
      <c r="I137" s="148" t="s">
        <v>192</v>
      </c>
      <c r="J137" s="148" t="s">
        <v>75</v>
      </c>
    </row>
    <row r="138" spans="1:10" x14ac:dyDescent="0.35">
      <c r="A138" s="148">
        <v>6.8033333333333301</v>
      </c>
      <c r="B138" s="148">
        <v>37</v>
      </c>
      <c r="C138" s="148" t="s">
        <v>80</v>
      </c>
      <c r="D138" s="148">
        <v>44</v>
      </c>
      <c r="E138" s="148" t="s">
        <v>190</v>
      </c>
      <c r="F138" s="148">
        <v>0</v>
      </c>
      <c r="G138" s="148">
        <v>0</v>
      </c>
      <c r="H138" s="148">
        <v>0</v>
      </c>
      <c r="I138" s="148" t="s">
        <v>192</v>
      </c>
      <c r="J138" s="148" t="s">
        <v>75</v>
      </c>
    </row>
    <row r="139" spans="1:10" x14ac:dyDescent="0.35">
      <c r="A139" s="148">
        <v>6.8533333333333299</v>
      </c>
      <c r="B139" s="148">
        <v>37</v>
      </c>
      <c r="C139" s="148" t="s">
        <v>80</v>
      </c>
      <c r="D139" s="148">
        <v>35</v>
      </c>
      <c r="E139" s="148" t="s">
        <v>190</v>
      </c>
      <c r="F139" s="148">
        <v>0</v>
      </c>
      <c r="G139" s="148">
        <v>0</v>
      </c>
      <c r="H139" s="148">
        <v>0</v>
      </c>
      <c r="I139" s="148" t="s">
        <v>192</v>
      </c>
      <c r="J139" s="148" t="s">
        <v>75</v>
      </c>
    </row>
    <row r="140" spans="1:10" x14ac:dyDescent="0.35">
      <c r="A140" s="148">
        <v>6.9033333333333298</v>
      </c>
      <c r="B140" s="148">
        <v>37</v>
      </c>
      <c r="C140" s="148" t="s">
        <v>80</v>
      </c>
      <c r="D140" s="148">
        <v>41</v>
      </c>
      <c r="E140" s="148" t="s">
        <v>190</v>
      </c>
      <c r="F140" s="148">
        <v>0</v>
      </c>
      <c r="G140" s="148">
        <v>0</v>
      </c>
      <c r="H140" s="148">
        <v>0</v>
      </c>
      <c r="I140" s="148" t="s">
        <v>192</v>
      </c>
      <c r="J140" s="148" t="s">
        <v>75</v>
      </c>
    </row>
    <row r="141" spans="1:10" x14ac:dyDescent="0.35">
      <c r="A141" s="148">
        <v>6.9533333333333296</v>
      </c>
      <c r="B141" s="148">
        <v>37</v>
      </c>
      <c r="C141" s="148" t="s">
        <v>80</v>
      </c>
      <c r="D141" s="148">
        <v>43</v>
      </c>
      <c r="E141" s="148" t="s">
        <v>190</v>
      </c>
      <c r="F141" s="148">
        <v>0</v>
      </c>
      <c r="G141" s="148">
        <v>0</v>
      </c>
      <c r="H141" s="148">
        <v>0</v>
      </c>
      <c r="I141" s="148" t="s">
        <v>192</v>
      </c>
      <c r="J141" s="148" t="s">
        <v>75</v>
      </c>
    </row>
    <row r="142" spans="1:10" x14ac:dyDescent="0.35">
      <c r="A142" s="148">
        <v>7.0033333333333303</v>
      </c>
      <c r="B142" s="148">
        <v>37</v>
      </c>
      <c r="C142" s="148" t="s">
        <v>80</v>
      </c>
      <c r="D142" s="148">
        <v>42</v>
      </c>
      <c r="E142" s="148" t="s">
        <v>190</v>
      </c>
      <c r="F142" s="148">
        <v>0</v>
      </c>
      <c r="G142" s="148">
        <v>0</v>
      </c>
      <c r="H142" s="148">
        <v>0</v>
      </c>
      <c r="I142" s="148" t="s">
        <v>192</v>
      </c>
      <c r="J142" s="148" t="s">
        <v>75</v>
      </c>
    </row>
    <row r="143" spans="1:10" x14ac:dyDescent="0.35">
      <c r="A143" s="148">
        <v>7.0533333333333301</v>
      </c>
      <c r="B143" s="148">
        <v>37</v>
      </c>
      <c r="C143" s="148" t="s">
        <v>80</v>
      </c>
      <c r="D143" s="148">
        <v>41</v>
      </c>
      <c r="E143" s="148" t="s">
        <v>190</v>
      </c>
      <c r="F143" s="148">
        <v>0</v>
      </c>
      <c r="G143" s="148">
        <v>0</v>
      </c>
      <c r="H143" s="148">
        <v>0</v>
      </c>
      <c r="I143" s="148" t="s">
        <v>192</v>
      </c>
      <c r="J143" s="148" t="s">
        <v>75</v>
      </c>
    </row>
    <row r="144" spans="1:10" x14ac:dyDescent="0.35">
      <c r="A144" s="148">
        <v>7.1033333333333299</v>
      </c>
      <c r="B144" s="148">
        <v>37</v>
      </c>
      <c r="C144" s="148" t="s">
        <v>80</v>
      </c>
      <c r="D144" s="148">
        <v>35</v>
      </c>
      <c r="E144" s="148" t="s">
        <v>190</v>
      </c>
      <c r="F144" s="148">
        <v>0</v>
      </c>
      <c r="G144" s="148">
        <v>0</v>
      </c>
      <c r="H144" s="148">
        <v>0</v>
      </c>
      <c r="I144" s="148" t="s">
        <v>192</v>
      </c>
      <c r="J144" s="148" t="s">
        <v>75</v>
      </c>
    </row>
    <row r="145" spans="1:10" x14ac:dyDescent="0.35">
      <c r="A145" s="148">
        <v>7.1533333333333298</v>
      </c>
      <c r="B145" s="148">
        <v>37</v>
      </c>
      <c r="C145" s="148" t="s">
        <v>80</v>
      </c>
      <c r="D145" s="148">
        <v>43</v>
      </c>
      <c r="E145" s="148" t="s">
        <v>190</v>
      </c>
      <c r="F145" s="148">
        <v>0</v>
      </c>
      <c r="G145" s="148">
        <v>0</v>
      </c>
      <c r="H145" s="148">
        <v>0</v>
      </c>
      <c r="I145" s="148" t="s">
        <v>192</v>
      </c>
      <c r="J145" s="148" t="s">
        <v>75</v>
      </c>
    </row>
    <row r="146" spans="1:10" x14ac:dyDescent="0.35">
      <c r="A146" s="148">
        <v>7.2033333333333296</v>
      </c>
      <c r="B146" s="148">
        <v>37</v>
      </c>
      <c r="C146" s="148" t="s">
        <v>80</v>
      </c>
      <c r="D146" s="148">
        <v>38</v>
      </c>
      <c r="E146" s="148" t="s">
        <v>190</v>
      </c>
      <c r="F146" s="148">
        <v>0</v>
      </c>
      <c r="G146" s="148">
        <v>0</v>
      </c>
      <c r="H146" s="148">
        <v>0</v>
      </c>
      <c r="I146" s="148" t="s">
        <v>192</v>
      </c>
      <c r="J146" s="148" t="s">
        <v>75</v>
      </c>
    </row>
    <row r="147" spans="1:10" x14ac:dyDescent="0.35">
      <c r="A147" s="148">
        <v>7.2533333333333303</v>
      </c>
      <c r="B147" s="148">
        <v>37</v>
      </c>
      <c r="C147" s="148" t="s">
        <v>80</v>
      </c>
      <c r="D147" s="148">
        <v>41</v>
      </c>
      <c r="E147" s="148" t="s">
        <v>190</v>
      </c>
      <c r="F147" s="148">
        <v>0</v>
      </c>
      <c r="G147" s="148">
        <v>0</v>
      </c>
      <c r="H147" s="148">
        <v>0</v>
      </c>
      <c r="I147" s="148" t="s">
        <v>192</v>
      </c>
      <c r="J147" s="148" t="s">
        <v>75</v>
      </c>
    </row>
    <row r="148" spans="1:10" x14ac:dyDescent="0.35">
      <c r="A148" s="148">
        <v>7.3033333333333301</v>
      </c>
      <c r="B148" s="148">
        <v>37</v>
      </c>
      <c r="C148" s="148" t="s">
        <v>80</v>
      </c>
      <c r="D148" s="148">
        <v>36</v>
      </c>
      <c r="E148" s="148" t="s">
        <v>190</v>
      </c>
      <c r="F148" s="148">
        <v>0</v>
      </c>
      <c r="G148" s="148">
        <v>0</v>
      </c>
      <c r="H148" s="148">
        <v>0</v>
      </c>
      <c r="I148" s="148" t="s">
        <v>192</v>
      </c>
      <c r="J148" s="148" t="s">
        <v>75</v>
      </c>
    </row>
    <row r="149" spans="1:10" x14ac:dyDescent="0.35">
      <c r="A149" s="148">
        <v>7.3533333333333299</v>
      </c>
      <c r="B149" s="148">
        <v>37</v>
      </c>
      <c r="C149" s="148" t="s">
        <v>80</v>
      </c>
      <c r="D149" s="148">
        <v>41</v>
      </c>
      <c r="E149" s="148" t="s">
        <v>190</v>
      </c>
      <c r="F149" s="148">
        <v>0</v>
      </c>
      <c r="G149" s="148">
        <v>0</v>
      </c>
      <c r="H149" s="148">
        <v>0</v>
      </c>
      <c r="I149" s="148" t="s">
        <v>192</v>
      </c>
      <c r="J149" s="148" t="s">
        <v>75</v>
      </c>
    </row>
    <row r="150" spans="1:10" x14ac:dyDescent="0.35">
      <c r="A150" s="148">
        <v>7.4033333333333298</v>
      </c>
      <c r="B150" s="148">
        <v>37</v>
      </c>
      <c r="C150" s="148" t="s">
        <v>80</v>
      </c>
      <c r="D150" s="148">
        <v>38</v>
      </c>
      <c r="E150" s="148" t="s">
        <v>190</v>
      </c>
      <c r="F150" s="148">
        <v>0</v>
      </c>
      <c r="G150" s="148">
        <v>0</v>
      </c>
      <c r="H150" s="148">
        <v>0</v>
      </c>
      <c r="I150" s="148" t="s">
        <v>192</v>
      </c>
      <c r="J150" s="148" t="s">
        <v>75</v>
      </c>
    </row>
    <row r="151" spans="1:10" x14ac:dyDescent="0.35">
      <c r="A151" s="148">
        <v>7.4533333333333296</v>
      </c>
      <c r="B151" s="148">
        <v>37</v>
      </c>
      <c r="C151" s="148" t="s">
        <v>80</v>
      </c>
      <c r="D151" s="148">
        <v>48</v>
      </c>
      <c r="E151" s="148" t="s">
        <v>190</v>
      </c>
      <c r="F151" s="148">
        <v>0</v>
      </c>
      <c r="G151" s="148">
        <v>0</v>
      </c>
      <c r="H151" s="148">
        <v>0</v>
      </c>
      <c r="I151" s="148" t="s">
        <v>192</v>
      </c>
      <c r="J151" s="148" t="s">
        <v>75</v>
      </c>
    </row>
    <row r="152" spans="1:10" x14ac:dyDescent="0.35">
      <c r="A152" s="148">
        <v>7.5033333333333303</v>
      </c>
      <c r="B152" s="148">
        <v>37</v>
      </c>
      <c r="C152" s="148" t="s">
        <v>80</v>
      </c>
      <c r="D152" s="148">
        <v>42</v>
      </c>
      <c r="E152" s="148" t="s">
        <v>190</v>
      </c>
      <c r="F152" s="148">
        <v>0</v>
      </c>
      <c r="G152" s="148">
        <v>0</v>
      </c>
      <c r="H152" s="148">
        <v>0</v>
      </c>
      <c r="I152" s="148" t="s">
        <v>192</v>
      </c>
      <c r="J152" s="148" t="s">
        <v>75</v>
      </c>
    </row>
    <row r="153" spans="1:10" x14ac:dyDescent="0.35">
      <c r="A153" s="148">
        <v>7.5533333333333301</v>
      </c>
      <c r="B153" s="148">
        <v>37</v>
      </c>
      <c r="C153" s="148" t="s">
        <v>80</v>
      </c>
      <c r="D153" s="148">
        <v>37</v>
      </c>
      <c r="E153" s="148" t="s">
        <v>190</v>
      </c>
      <c r="F153" s="148">
        <v>0</v>
      </c>
      <c r="G153" s="148">
        <v>0</v>
      </c>
      <c r="H153" s="148">
        <v>0</v>
      </c>
      <c r="I153" s="148" t="s">
        <v>192</v>
      </c>
      <c r="J153" s="148" t="s">
        <v>75</v>
      </c>
    </row>
    <row r="154" spans="1:10" x14ac:dyDescent="0.35">
      <c r="A154" s="148">
        <v>7.6033333333333299</v>
      </c>
      <c r="B154" s="148">
        <v>37</v>
      </c>
      <c r="C154" s="148" t="s">
        <v>80</v>
      </c>
      <c r="D154" s="148">
        <v>42</v>
      </c>
      <c r="E154" s="148" t="s">
        <v>190</v>
      </c>
      <c r="F154" s="148">
        <v>0</v>
      </c>
      <c r="G154" s="148">
        <v>0</v>
      </c>
      <c r="H154" s="148">
        <v>0</v>
      </c>
      <c r="I154" s="148" t="s">
        <v>192</v>
      </c>
      <c r="J154" s="148" t="s">
        <v>75</v>
      </c>
    </row>
    <row r="155" spans="1:10" x14ac:dyDescent="0.35">
      <c r="A155" s="148">
        <v>7.6533333333333298</v>
      </c>
      <c r="B155" s="148">
        <v>37</v>
      </c>
      <c r="C155" s="148" t="s">
        <v>80</v>
      </c>
      <c r="D155" s="148">
        <v>43</v>
      </c>
      <c r="E155" s="148" t="s">
        <v>190</v>
      </c>
      <c r="F155" s="148">
        <v>0</v>
      </c>
      <c r="G155" s="148">
        <v>0</v>
      </c>
      <c r="H155" s="148">
        <v>0</v>
      </c>
      <c r="I155" s="148" t="s">
        <v>192</v>
      </c>
      <c r="J155" s="148" t="s">
        <v>75</v>
      </c>
    </row>
    <row r="156" spans="1:10" x14ac:dyDescent="0.35">
      <c r="A156" s="148">
        <v>7.7033333333333296</v>
      </c>
      <c r="B156" s="148">
        <v>37</v>
      </c>
      <c r="C156" s="148" t="s">
        <v>80</v>
      </c>
      <c r="D156" s="148">
        <v>42</v>
      </c>
      <c r="E156" s="148" t="s">
        <v>190</v>
      </c>
      <c r="F156" s="148">
        <v>0</v>
      </c>
      <c r="G156" s="148">
        <v>0</v>
      </c>
      <c r="H156" s="148">
        <v>0</v>
      </c>
      <c r="I156" s="148" t="s">
        <v>192</v>
      </c>
      <c r="J156" s="148" t="s">
        <v>75</v>
      </c>
    </row>
    <row r="157" spans="1:10" x14ac:dyDescent="0.35">
      <c r="A157" s="148">
        <v>7.7533333333333303</v>
      </c>
      <c r="B157" s="148">
        <v>37</v>
      </c>
      <c r="C157" s="148" t="s">
        <v>80</v>
      </c>
      <c r="D157" s="148">
        <v>41</v>
      </c>
      <c r="E157" s="148" t="s">
        <v>190</v>
      </c>
      <c r="F157" s="148">
        <v>0</v>
      </c>
      <c r="G157" s="148">
        <v>0</v>
      </c>
      <c r="H157" s="148">
        <v>0</v>
      </c>
      <c r="I157" s="148" t="s">
        <v>192</v>
      </c>
      <c r="J157" s="148" t="s">
        <v>75</v>
      </c>
    </row>
    <row r="158" spans="1:10" x14ac:dyDescent="0.35">
      <c r="A158" s="148">
        <v>7.8033333333333301</v>
      </c>
      <c r="B158" s="148">
        <v>37</v>
      </c>
      <c r="C158" s="148" t="s">
        <v>80</v>
      </c>
      <c r="D158" s="148">
        <v>38</v>
      </c>
      <c r="E158" s="148" t="s">
        <v>190</v>
      </c>
      <c r="F158" s="148">
        <v>0</v>
      </c>
      <c r="G158" s="148">
        <v>0</v>
      </c>
      <c r="H158" s="148">
        <v>0</v>
      </c>
      <c r="I158" s="148" t="s">
        <v>192</v>
      </c>
      <c r="J158" s="148" t="s">
        <v>75</v>
      </c>
    </row>
    <row r="159" spans="1:10" x14ac:dyDescent="0.35">
      <c r="A159" s="148">
        <v>7.8533333333333299</v>
      </c>
      <c r="B159" s="148">
        <v>37.1</v>
      </c>
      <c r="C159" s="148" t="s">
        <v>80</v>
      </c>
      <c r="D159" s="148">
        <v>42</v>
      </c>
      <c r="E159" s="148" t="s">
        <v>190</v>
      </c>
      <c r="F159" s="148">
        <v>0</v>
      </c>
      <c r="G159" s="148">
        <v>0</v>
      </c>
      <c r="H159" s="148">
        <v>0</v>
      </c>
      <c r="I159" s="148" t="s">
        <v>192</v>
      </c>
      <c r="J159" s="148" t="s">
        <v>75</v>
      </c>
    </row>
    <row r="160" spans="1:10" x14ac:dyDescent="0.35">
      <c r="A160" s="148">
        <v>7.9033333333333298</v>
      </c>
      <c r="B160" s="148">
        <v>37</v>
      </c>
      <c r="C160" s="148" t="s">
        <v>80</v>
      </c>
      <c r="D160" s="148">
        <v>44</v>
      </c>
      <c r="E160" s="148" t="s">
        <v>190</v>
      </c>
      <c r="F160" s="148">
        <v>0</v>
      </c>
      <c r="G160" s="148">
        <v>0</v>
      </c>
      <c r="H160" s="148">
        <v>0</v>
      </c>
      <c r="I160" s="148" t="s">
        <v>192</v>
      </c>
      <c r="J160" s="148" t="s">
        <v>75</v>
      </c>
    </row>
    <row r="161" spans="1:10" x14ac:dyDescent="0.35">
      <c r="A161" s="148">
        <v>7.9533333333333296</v>
      </c>
      <c r="B161" s="148">
        <v>37</v>
      </c>
      <c r="C161" s="148" t="s">
        <v>80</v>
      </c>
      <c r="D161" s="148">
        <v>42</v>
      </c>
      <c r="E161" s="148" t="s">
        <v>190</v>
      </c>
      <c r="F161" s="148">
        <v>0</v>
      </c>
      <c r="G161" s="148">
        <v>0</v>
      </c>
      <c r="H161" s="148">
        <v>0</v>
      </c>
      <c r="I161" s="148" t="s">
        <v>192</v>
      </c>
      <c r="J161" s="148" t="s">
        <v>75</v>
      </c>
    </row>
    <row r="162" spans="1:10" x14ac:dyDescent="0.35">
      <c r="A162" s="148">
        <v>8.0033333333333303</v>
      </c>
      <c r="B162" s="148">
        <v>37</v>
      </c>
      <c r="C162" s="148" t="s">
        <v>80</v>
      </c>
      <c r="D162" s="148">
        <v>51</v>
      </c>
      <c r="E162" s="148" t="s">
        <v>190</v>
      </c>
      <c r="F162" s="148">
        <v>0</v>
      </c>
      <c r="G162" s="148">
        <v>0</v>
      </c>
      <c r="H162" s="148">
        <v>0</v>
      </c>
      <c r="I162" s="148" t="s">
        <v>192</v>
      </c>
      <c r="J162" s="148" t="s">
        <v>75</v>
      </c>
    </row>
    <row r="163" spans="1:10" x14ac:dyDescent="0.35">
      <c r="A163" s="148">
        <v>8.0533333333333292</v>
      </c>
      <c r="B163" s="148">
        <v>37</v>
      </c>
      <c r="C163" s="148" t="s">
        <v>80</v>
      </c>
      <c r="D163" s="148">
        <v>46</v>
      </c>
      <c r="E163" s="148" t="s">
        <v>190</v>
      </c>
      <c r="F163" s="148">
        <v>0</v>
      </c>
      <c r="G163" s="148">
        <v>0</v>
      </c>
      <c r="H163" s="148">
        <v>0</v>
      </c>
      <c r="I163" s="148" t="s">
        <v>192</v>
      </c>
      <c r="J163" s="148" t="s">
        <v>75</v>
      </c>
    </row>
    <row r="164" spans="1:10" x14ac:dyDescent="0.35">
      <c r="A164" s="148">
        <v>8.1033333333333299</v>
      </c>
      <c r="B164" s="148">
        <v>37</v>
      </c>
      <c r="C164" s="148" t="s">
        <v>80</v>
      </c>
      <c r="D164" s="148">
        <v>45</v>
      </c>
      <c r="E164" s="148" t="s">
        <v>190</v>
      </c>
      <c r="F164" s="148">
        <v>0</v>
      </c>
      <c r="G164" s="148">
        <v>0</v>
      </c>
      <c r="H164" s="148">
        <v>0</v>
      </c>
      <c r="I164" s="148" t="s">
        <v>192</v>
      </c>
      <c r="J164" s="148" t="s">
        <v>75</v>
      </c>
    </row>
    <row r="165" spans="1:10" x14ac:dyDescent="0.35">
      <c r="A165" s="148">
        <v>8.1533333333333307</v>
      </c>
      <c r="B165" s="148">
        <v>37</v>
      </c>
      <c r="C165" s="148" t="s">
        <v>80</v>
      </c>
      <c r="D165" s="148">
        <v>41</v>
      </c>
      <c r="E165" s="148" t="s">
        <v>190</v>
      </c>
      <c r="F165" s="148">
        <v>0</v>
      </c>
      <c r="G165" s="148">
        <v>0</v>
      </c>
      <c r="H165" s="148">
        <v>0</v>
      </c>
      <c r="I165" s="148" t="s">
        <v>192</v>
      </c>
      <c r="J165" s="148" t="s">
        <v>75</v>
      </c>
    </row>
    <row r="166" spans="1:10" x14ac:dyDescent="0.35">
      <c r="A166" s="148">
        <v>8.2033333333333296</v>
      </c>
      <c r="B166" s="148">
        <v>37</v>
      </c>
      <c r="C166" s="148" t="s">
        <v>80</v>
      </c>
      <c r="D166" s="148">
        <v>41</v>
      </c>
      <c r="E166" s="148" t="s">
        <v>190</v>
      </c>
      <c r="F166" s="148">
        <v>0</v>
      </c>
      <c r="G166" s="148">
        <v>0</v>
      </c>
      <c r="H166" s="148">
        <v>0</v>
      </c>
      <c r="I166" s="148" t="s">
        <v>192</v>
      </c>
      <c r="J166" s="148" t="s">
        <v>75</v>
      </c>
    </row>
    <row r="167" spans="1:10" x14ac:dyDescent="0.35">
      <c r="A167" s="148">
        <v>8.2533333333333303</v>
      </c>
      <c r="B167" s="148">
        <v>36.9</v>
      </c>
      <c r="C167" s="148" t="s">
        <v>80</v>
      </c>
      <c r="D167" s="148">
        <v>49</v>
      </c>
      <c r="E167" s="148" t="s">
        <v>190</v>
      </c>
      <c r="F167" s="148">
        <v>0</v>
      </c>
      <c r="G167" s="148">
        <v>0</v>
      </c>
      <c r="H167" s="148">
        <v>0</v>
      </c>
      <c r="I167" s="148" t="s">
        <v>192</v>
      </c>
      <c r="J167" s="148" t="s">
        <v>75</v>
      </c>
    </row>
    <row r="168" spans="1:10" x14ac:dyDescent="0.35">
      <c r="A168" s="148">
        <v>8.3033333333333292</v>
      </c>
      <c r="B168" s="148">
        <v>37</v>
      </c>
      <c r="C168" s="148" t="s">
        <v>80</v>
      </c>
      <c r="D168" s="148">
        <v>46</v>
      </c>
      <c r="E168" s="148" t="s">
        <v>190</v>
      </c>
      <c r="F168" s="148">
        <v>0</v>
      </c>
      <c r="G168" s="148">
        <v>0</v>
      </c>
      <c r="H168" s="148">
        <v>0</v>
      </c>
      <c r="I168" s="148" t="s">
        <v>192</v>
      </c>
      <c r="J168" s="148" t="s">
        <v>75</v>
      </c>
    </row>
    <row r="169" spans="1:10" x14ac:dyDescent="0.35">
      <c r="A169" s="148">
        <v>8.3533333333333299</v>
      </c>
      <c r="B169" s="148">
        <v>37</v>
      </c>
      <c r="C169" s="148" t="s">
        <v>80</v>
      </c>
      <c r="D169" s="148">
        <v>43</v>
      </c>
      <c r="E169" s="148" t="s">
        <v>190</v>
      </c>
      <c r="F169" s="148">
        <v>0</v>
      </c>
      <c r="G169" s="148">
        <v>0</v>
      </c>
      <c r="H169" s="148">
        <v>0</v>
      </c>
      <c r="I169" s="148" t="s">
        <v>192</v>
      </c>
      <c r="J169" s="148" t="s">
        <v>75</v>
      </c>
    </row>
    <row r="170" spans="1:10" x14ac:dyDescent="0.35">
      <c r="A170" s="148">
        <v>8.4033333333333307</v>
      </c>
      <c r="B170" s="148">
        <v>37</v>
      </c>
      <c r="C170" s="148" t="s">
        <v>80</v>
      </c>
      <c r="D170" s="148">
        <v>37</v>
      </c>
      <c r="E170" s="148" t="s">
        <v>190</v>
      </c>
      <c r="F170" s="148">
        <v>0</v>
      </c>
      <c r="G170" s="148">
        <v>0</v>
      </c>
      <c r="H170" s="148">
        <v>0</v>
      </c>
      <c r="I170" s="148" t="s">
        <v>192</v>
      </c>
      <c r="J170" s="148" t="s">
        <v>75</v>
      </c>
    </row>
    <row r="171" spans="1:10" x14ac:dyDescent="0.35">
      <c r="A171" s="148">
        <v>8.4533333333333296</v>
      </c>
      <c r="B171" s="148">
        <v>37</v>
      </c>
      <c r="C171" s="148" t="s">
        <v>80</v>
      </c>
      <c r="D171" s="148">
        <v>48</v>
      </c>
      <c r="E171" s="148" t="s">
        <v>190</v>
      </c>
      <c r="F171" s="148">
        <v>0</v>
      </c>
      <c r="G171" s="148">
        <v>0</v>
      </c>
      <c r="H171" s="148">
        <v>0</v>
      </c>
      <c r="I171" s="148" t="s">
        <v>192</v>
      </c>
      <c r="J171" s="148" t="s">
        <v>75</v>
      </c>
    </row>
    <row r="172" spans="1:10" x14ac:dyDescent="0.35">
      <c r="A172" s="148">
        <v>8.5033333333333303</v>
      </c>
      <c r="B172" s="148">
        <v>37</v>
      </c>
      <c r="C172" s="148" t="s">
        <v>80</v>
      </c>
      <c r="D172" s="148">
        <v>50</v>
      </c>
      <c r="E172" s="148" t="s">
        <v>190</v>
      </c>
      <c r="F172" s="148">
        <v>0</v>
      </c>
      <c r="G172" s="148">
        <v>0</v>
      </c>
      <c r="H172" s="148">
        <v>0</v>
      </c>
      <c r="I172" s="148" t="s">
        <v>192</v>
      </c>
      <c r="J172" s="148" t="s">
        <v>75</v>
      </c>
    </row>
    <row r="173" spans="1:10" x14ac:dyDescent="0.35">
      <c r="A173" s="148">
        <v>8.5533333333333292</v>
      </c>
      <c r="B173" s="148">
        <v>37</v>
      </c>
      <c r="C173" s="148" t="s">
        <v>80</v>
      </c>
      <c r="D173" s="148">
        <v>45</v>
      </c>
      <c r="E173" s="148" t="s">
        <v>190</v>
      </c>
      <c r="F173" s="148">
        <v>0</v>
      </c>
      <c r="G173" s="148">
        <v>0</v>
      </c>
      <c r="H173" s="148">
        <v>0</v>
      </c>
      <c r="I173" s="148" t="s">
        <v>192</v>
      </c>
      <c r="J173" s="148" t="s">
        <v>75</v>
      </c>
    </row>
    <row r="174" spans="1:10" x14ac:dyDescent="0.35">
      <c r="A174" s="148">
        <v>8.6033333333333299</v>
      </c>
      <c r="B174" s="148">
        <v>37</v>
      </c>
      <c r="C174" s="148" t="s">
        <v>80</v>
      </c>
      <c r="D174" s="148">
        <v>50</v>
      </c>
      <c r="E174" s="148" t="s">
        <v>190</v>
      </c>
      <c r="F174" s="148">
        <v>0</v>
      </c>
      <c r="G174" s="148">
        <v>0</v>
      </c>
      <c r="H174" s="148">
        <v>0</v>
      </c>
      <c r="I174" s="148" t="s">
        <v>192</v>
      </c>
      <c r="J174" s="148" t="s">
        <v>75</v>
      </c>
    </row>
    <row r="175" spans="1:10" x14ac:dyDescent="0.35">
      <c r="A175" s="148">
        <v>8.6533333333333307</v>
      </c>
      <c r="B175" s="148">
        <v>37.1</v>
      </c>
      <c r="C175" s="148" t="s">
        <v>80</v>
      </c>
      <c r="D175" s="148">
        <v>45</v>
      </c>
      <c r="E175" s="148" t="s">
        <v>190</v>
      </c>
      <c r="F175" s="148">
        <v>0</v>
      </c>
      <c r="G175" s="148">
        <v>0</v>
      </c>
      <c r="H175" s="148">
        <v>0</v>
      </c>
      <c r="I175" s="148" t="s">
        <v>192</v>
      </c>
      <c r="J175" s="148" t="s">
        <v>75</v>
      </c>
    </row>
    <row r="176" spans="1:10" x14ac:dyDescent="0.35">
      <c r="A176" s="148">
        <v>8.7033333333333296</v>
      </c>
      <c r="B176" s="148">
        <v>37</v>
      </c>
      <c r="C176" s="148" t="s">
        <v>80</v>
      </c>
      <c r="D176" s="148">
        <v>45</v>
      </c>
      <c r="E176" s="148" t="s">
        <v>190</v>
      </c>
      <c r="F176" s="148">
        <v>0</v>
      </c>
      <c r="G176" s="148">
        <v>0</v>
      </c>
      <c r="H176" s="148">
        <v>0</v>
      </c>
      <c r="I176" s="148" t="s">
        <v>192</v>
      </c>
      <c r="J176" s="148" t="s">
        <v>75</v>
      </c>
    </row>
    <row r="177" spans="1:10" x14ac:dyDescent="0.35">
      <c r="A177" s="148">
        <v>8.7533333333333303</v>
      </c>
      <c r="B177" s="148">
        <v>37</v>
      </c>
      <c r="C177" s="148" t="s">
        <v>80</v>
      </c>
      <c r="D177" s="148">
        <v>44</v>
      </c>
      <c r="E177" s="148" t="s">
        <v>190</v>
      </c>
      <c r="F177" s="148">
        <v>0</v>
      </c>
      <c r="G177" s="148">
        <v>0</v>
      </c>
      <c r="H177" s="148">
        <v>0</v>
      </c>
      <c r="I177" s="148" t="s">
        <v>192</v>
      </c>
      <c r="J177" s="148" t="s">
        <v>75</v>
      </c>
    </row>
    <row r="178" spans="1:10" x14ac:dyDescent="0.35">
      <c r="A178" s="148">
        <v>8.8033333333333292</v>
      </c>
      <c r="B178" s="148">
        <v>37</v>
      </c>
      <c r="C178" s="148" t="s">
        <v>80</v>
      </c>
      <c r="D178" s="148">
        <v>42</v>
      </c>
      <c r="E178" s="148" t="s">
        <v>190</v>
      </c>
      <c r="F178" s="148">
        <v>0</v>
      </c>
      <c r="G178" s="148">
        <v>0</v>
      </c>
      <c r="H178" s="148">
        <v>0</v>
      </c>
      <c r="I178" s="148" t="s">
        <v>192</v>
      </c>
      <c r="J178" s="148" t="s">
        <v>75</v>
      </c>
    </row>
    <row r="179" spans="1:10" x14ac:dyDescent="0.35">
      <c r="A179" s="148">
        <v>8.8533333333333299</v>
      </c>
      <c r="B179" s="148">
        <v>37</v>
      </c>
      <c r="C179" s="148" t="s">
        <v>80</v>
      </c>
      <c r="D179" s="148">
        <v>47</v>
      </c>
      <c r="E179" s="148" t="s">
        <v>190</v>
      </c>
      <c r="F179" s="148">
        <v>0</v>
      </c>
      <c r="G179" s="148">
        <v>0</v>
      </c>
      <c r="H179" s="148">
        <v>0</v>
      </c>
      <c r="I179" s="148" t="s">
        <v>192</v>
      </c>
      <c r="J179" s="148" t="s">
        <v>75</v>
      </c>
    </row>
    <row r="180" spans="1:10" x14ac:dyDescent="0.35">
      <c r="A180" s="148">
        <v>8.9033333333333307</v>
      </c>
      <c r="B180" s="148">
        <v>37</v>
      </c>
      <c r="C180" s="148" t="s">
        <v>80</v>
      </c>
      <c r="D180" s="148">
        <v>45</v>
      </c>
      <c r="E180" s="148" t="s">
        <v>190</v>
      </c>
      <c r="F180" s="148">
        <v>0</v>
      </c>
      <c r="G180" s="148">
        <v>0</v>
      </c>
      <c r="H180" s="148">
        <v>0</v>
      </c>
      <c r="I180" s="148" t="s">
        <v>192</v>
      </c>
      <c r="J180" s="148" t="s">
        <v>75</v>
      </c>
    </row>
    <row r="181" spans="1:10" x14ac:dyDescent="0.35">
      <c r="A181" s="148">
        <v>8.9533333333333296</v>
      </c>
      <c r="B181" s="148">
        <v>37</v>
      </c>
      <c r="C181" s="148" t="s">
        <v>80</v>
      </c>
      <c r="D181" s="148">
        <v>44</v>
      </c>
      <c r="E181" s="148" t="s">
        <v>190</v>
      </c>
      <c r="F181" s="148">
        <v>0</v>
      </c>
      <c r="G181" s="148">
        <v>0</v>
      </c>
      <c r="H181" s="148">
        <v>0</v>
      </c>
      <c r="I181" s="148" t="s">
        <v>192</v>
      </c>
      <c r="J181" s="148" t="s">
        <v>75</v>
      </c>
    </row>
    <row r="182" spans="1:10" x14ac:dyDescent="0.35">
      <c r="A182" s="148">
        <v>9.0033333333333303</v>
      </c>
      <c r="B182" s="148">
        <v>37</v>
      </c>
      <c r="C182" s="148" t="s">
        <v>80</v>
      </c>
      <c r="D182" s="148">
        <v>46</v>
      </c>
      <c r="E182" s="148" t="s">
        <v>190</v>
      </c>
      <c r="F182" s="148">
        <v>0</v>
      </c>
      <c r="G182" s="148">
        <v>0</v>
      </c>
      <c r="H182" s="148">
        <v>0</v>
      </c>
      <c r="I182" s="148" t="s">
        <v>192</v>
      </c>
      <c r="J182" s="148" t="s">
        <v>75</v>
      </c>
    </row>
    <row r="183" spans="1:10" x14ac:dyDescent="0.35">
      <c r="A183" s="148">
        <v>9.0533333333333292</v>
      </c>
      <c r="B183" s="148">
        <v>37</v>
      </c>
      <c r="C183" s="148" t="s">
        <v>80</v>
      </c>
      <c r="D183" s="148">
        <v>49</v>
      </c>
      <c r="E183" s="148" t="s">
        <v>190</v>
      </c>
      <c r="F183" s="148">
        <v>0</v>
      </c>
      <c r="G183" s="148">
        <v>0</v>
      </c>
      <c r="H183" s="148">
        <v>0</v>
      </c>
      <c r="I183" s="148" t="s">
        <v>192</v>
      </c>
      <c r="J183" s="148" t="s">
        <v>75</v>
      </c>
    </row>
    <row r="184" spans="1:10" x14ac:dyDescent="0.35">
      <c r="A184" s="148">
        <v>9.1033333333333299</v>
      </c>
      <c r="B184" s="148">
        <v>37</v>
      </c>
      <c r="C184" s="148" t="s">
        <v>80</v>
      </c>
      <c r="D184" s="148">
        <v>44</v>
      </c>
      <c r="E184" s="148" t="s">
        <v>190</v>
      </c>
      <c r="F184" s="148">
        <v>0</v>
      </c>
      <c r="G184" s="148">
        <v>0</v>
      </c>
      <c r="H184" s="148">
        <v>0</v>
      </c>
      <c r="I184" s="148" t="s">
        <v>192</v>
      </c>
      <c r="J184" s="148" t="s">
        <v>75</v>
      </c>
    </row>
    <row r="185" spans="1:10" x14ac:dyDescent="0.35">
      <c r="A185" s="148">
        <v>9.1533333333333307</v>
      </c>
      <c r="B185" s="148">
        <v>37</v>
      </c>
      <c r="C185" s="148" t="s">
        <v>80</v>
      </c>
      <c r="D185" s="148">
        <v>52</v>
      </c>
      <c r="E185" s="148" t="s">
        <v>190</v>
      </c>
      <c r="F185" s="148">
        <v>0</v>
      </c>
      <c r="G185" s="148">
        <v>0</v>
      </c>
      <c r="H185" s="148">
        <v>0</v>
      </c>
      <c r="I185" s="148" t="s">
        <v>192</v>
      </c>
      <c r="J185" s="148" t="s">
        <v>75</v>
      </c>
    </row>
    <row r="186" spans="1:10" x14ac:dyDescent="0.35">
      <c r="A186" s="148">
        <v>9.2033333333333296</v>
      </c>
      <c r="B186" s="148">
        <v>37</v>
      </c>
      <c r="C186" s="148" t="s">
        <v>80</v>
      </c>
      <c r="D186" s="148">
        <v>47</v>
      </c>
      <c r="E186" s="148" t="s">
        <v>190</v>
      </c>
      <c r="F186" s="148">
        <v>0</v>
      </c>
      <c r="G186" s="148">
        <v>0</v>
      </c>
      <c r="H186" s="148">
        <v>0</v>
      </c>
      <c r="I186" s="148" t="s">
        <v>192</v>
      </c>
      <c r="J186" s="148" t="s">
        <v>75</v>
      </c>
    </row>
    <row r="187" spans="1:10" x14ac:dyDescent="0.35">
      <c r="A187" s="148">
        <v>9.2533333333333303</v>
      </c>
      <c r="B187" s="148">
        <v>37</v>
      </c>
      <c r="C187" s="148" t="s">
        <v>80</v>
      </c>
      <c r="D187" s="148">
        <v>45</v>
      </c>
      <c r="E187" s="148" t="s">
        <v>190</v>
      </c>
      <c r="F187" s="148">
        <v>0</v>
      </c>
      <c r="G187" s="148">
        <v>0</v>
      </c>
      <c r="H187" s="148">
        <v>0</v>
      </c>
      <c r="I187" s="148" t="s">
        <v>192</v>
      </c>
      <c r="J187" s="148" t="s">
        <v>75</v>
      </c>
    </row>
    <row r="188" spans="1:10" x14ac:dyDescent="0.35">
      <c r="A188" s="148">
        <v>9.3033333333333292</v>
      </c>
      <c r="B188" s="148">
        <v>37</v>
      </c>
      <c r="C188" s="148" t="s">
        <v>80</v>
      </c>
      <c r="D188" s="148">
        <v>50</v>
      </c>
      <c r="E188" s="148" t="s">
        <v>190</v>
      </c>
      <c r="F188" s="148">
        <v>0</v>
      </c>
      <c r="G188" s="148">
        <v>0</v>
      </c>
      <c r="H188" s="148">
        <v>0</v>
      </c>
      <c r="I188" s="148" t="s">
        <v>192</v>
      </c>
      <c r="J188" s="148" t="s">
        <v>75</v>
      </c>
    </row>
    <row r="189" spans="1:10" x14ac:dyDescent="0.35">
      <c r="A189" s="148">
        <v>9.3533333333333299</v>
      </c>
      <c r="B189" s="148">
        <v>37</v>
      </c>
      <c r="C189" s="148" t="s">
        <v>80</v>
      </c>
      <c r="D189" s="148">
        <v>55</v>
      </c>
      <c r="E189" s="148" t="s">
        <v>190</v>
      </c>
      <c r="F189" s="148">
        <v>0</v>
      </c>
      <c r="G189" s="148">
        <v>0</v>
      </c>
      <c r="H189" s="148">
        <v>0</v>
      </c>
      <c r="I189" s="148" t="s">
        <v>192</v>
      </c>
      <c r="J189" s="148" t="s">
        <v>75</v>
      </c>
    </row>
    <row r="190" spans="1:10" x14ac:dyDescent="0.35">
      <c r="A190" s="148">
        <v>9.4033333333333307</v>
      </c>
      <c r="B190" s="148">
        <v>37</v>
      </c>
      <c r="C190" s="148" t="s">
        <v>80</v>
      </c>
      <c r="D190" s="148">
        <v>50</v>
      </c>
      <c r="E190" s="148" t="s">
        <v>190</v>
      </c>
      <c r="F190" s="148">
        <v>0</v>
      </c>
      <c r="G190" s="148">
        <v>0</v>
      </c>
      <c r="H190" s="148">
        <v>0</v>
      </c>
      <c r="I190" s="148" t="s">
        <v>192</v>
      </c>
      <c r="J190" s="148" t="s">
        <v>75</v>
      </c>
    </row>
    <row r="191" spans="1:10" x14ac:dyDescent="0.35">
      <c r="A191" s="148">
        <v>9.4533333333333296</v>
      </c>
      <c r="B191" s="148">
        <v>37</v>
      </c>
      <c r="C191" s="148" t="s">
        <v>80</v>
      </c>
      <c r="D191" s="148">
        <v>48</v>
      </c>
      <c r="E191" s="148" t="s">
        <v>190</v>
      </c>
      <c r="F191" s="148">
        <v>0</v>
      </c>
      <c r="G191" s="148">
        <v>0</v>
      </c>
      <c r="H191" s="148">
        <v>0</v>
      </c>
      <c r="I191" s="148" t="s">
        <v>192</v>
      </c>
      <c r="J191" s="148" t="s">
        <v>75</v>
      </c>
    </row>
    <row r="192" spans="1:10" x14ac:dyDescent="0.35">
      <c r="A192" s="148">
        <v>9.5033333333333303</v>
      </c>
      <c r="B192" s="148">
        <v>37</v>
      </c>
      <c r="C192" s="148" t="s">
        <v>80</v>
      </c>
      <c r="D192" s="148">
        <v>49</v>
      </c>
      <c r="E192" s="148" t="s">
        <v>190</v>
      </c>
      <c r="F192" s="148">
        <v>0</v>
      </c>
      <c r="G192" s="148">
        <v>0</v>
      </c>
      <c r="H192" s="148">
        <v>0</v>
      </c>
      <c r="I192" s="148" t="s">
        <v>192</v>
      </c>
      <c r="J192" s="148" t="s">
        <v>75</v>
      </c>
    </row>
    <row r="193" spans="1:10" x14ac:dyDescent="0.35">
      <c r="A193" s="148">
        <v>9.5533333333333292</v>
      </c>
      <c r="B193" s="148">
        <v>37</v>
      </c>
      <c r="C193" s="148" t="s">
        <v>80</v>
      </c>
      <c r="D193" s="148">
        <v>52</v>
      </c>
      <c r="E193" s="148" t="s">
        <v>190</v>
      </c>
      <c r="F193" s="148">
        <v>0</v>
      </c>
      <c r="G193" s="148">
        <v>0</v>
      </c>
      <c r="H193" s="148">
        <v>0</v>
      </c>
      <c r="I193" s="148" t="s">
        <v>192</v>
      </c>
      <c r="J193" s="148" t="s">
        <v>75</v>
      </c>
    </row>
    <row r="194" spans="1:10" x14ac:dyDescent="0.35">
      <c r="A194" s="148">
        <v>9.6033333333333299</v>
      </c>
      <c r="B194" s="148">
        <v>37</v>
      </c>
      <c r="C194" s="148" t="s">
        <v>80</v>
      </c>
      <c r="D194" s="148">
        <v>43</v>
      </c>
      <c r="E194" s="148" t="s">
        <v>190</v>
      </c>
      <c r="F194" s="148">
        <v>0</v>
      </c>
      <c r="G194" s="148">
        <v>0</v>
      </c>
      <c r="H194" s="148">
        <v>0</v>
      </c>
      <c r="I194" s="148" t="s">
        <v>192</v>
      </c>
      <c r="J194" s="148" t="s">
        <v>75</v>
      </c>
    </row>
    <row r="195" spans="1:10" x14ac:dyDescent="0.35">
      <c r="A195" s="148">
        <v>9.6533333333333307</v>
      </c>
      <c r="B195" s="148">
        <v>37</v>
      </c>
      <c r="C195" s="148" t="s">
        <v>80</v>
      </c>
      <c r="D195" s="148">
        <v>57</v>
      </c>
      <c r="E195" s="148" t="s">
        <v>190</v>
      </c>
      <c r="F195" s="148">
        <v>0</v>
      </c>
      <c r="G195" s="148">
        <v>0</v>
      </c>
      <c r="H195" s="148">
        <v>0</v>
      </c>
      <c r="I195" s="148" t="s">
        <v>192</v>
      </c>
      <c r="J195" s="148" t="s">
        <v>75</v>
      </c>
    </row>
    <row r="196" spans="1:10" x14ac:dyDescent="0.35">
      <c r="A196" s="148">
        <v>9.7033333333333296</v>
      </c>
      <c r="B196" s="148">
        <v>37</v>
      </c>
      <c r="C196" s="148" t="s">
        <v>80</v>
      </c>
      <c r="D196" s="148">
        <v>47</v>
      </c>
      <c r="E196" s="148" t="s">
        <v>190</v>
      </c>
      <c r="F196" s="148">
        <v>0</v>
      </c>
      <c r="G196" s="148">
        <v>0</v>
      </c>
      <c r="H196" s="148">
        <v>0</v>
      </c>
      <c r="I196" s="148" t="s">
        <v>192</v>
      </c>
      <c r="J196" s="148" t="s">
        <v>75</v>
      </c>
    </row>
    <row r="197" spans="1:10" x14ac:dyDescent="0.35">
      <c r="A197" s="148">
        <v>9.7533333333333303</v>
      </c>
      <c r="B197" s="148">
        <v>37</v>
      </c>
      <c r="C197" s="148" t="s">
        <v>80</v>
      </c>
      <c r="D197" s="148">
        <v>44</v>
      </c>
      <c r="E197" s="148" t="s">
        <v>190</v>
      </c>
      <c r="F197" s="148">
        <v>0</v>
      </c>
      <c r="G197" s="148">
        <v>0</v>
      </c>
      <c r="H197" s="148">
        <v>0</v>
      </c>
      <c r="I197" s="148" t="s">
        <v>192</v>
      </c>
      <c r="J197" s="148" t="s">
        <v>75</v>
      </c>
    </row>
    <row r="198" spans="1:10" x14ac:dyDescent="0.35">
      <c r="A198" s="148">
        <v>9.8033333333333292</v>
      </c>
      <c r="B198" s="148">
        <v>37</v>
      </c>
      <c r="C198" s="148" t="s">
        <v>80</v>
      </c>
      <c r="D198" s="148">
        <v>50</v>
      </c>
      <c r="E198" s="148" t="s">
        <v>190</v>
      </c>
      <c r="F198" s="148">
        <v>0</v>
      </c>
      <c r="G198" s="148">
        <v>0</v>
      </c>
      <c r="H198" s="148">
        <v>0</v>
      </c>
      <c r="I198" s="148" t="s">
        <v>192</v>
      </c>
      <c r="J198" s="148" t="s">
        <v>75</v>
      </c>
    </row>
    <row r="199" spans="1:10" x14ac:dyDescent="0.35">
      <c r="A199" s="148">
        <v>9.8533333333333299</v>
      </c>
      <c r="B199" s="148">
        <v>37</v>
      </c>
      <c r="C199" s="148" t="s">
        <v>80</v>
      </c>
      <c r="D199" s="148">
        <v>48</v>
      </c>
      <c r="E199" s="148" t="s">
        <v>190</v>
      </c>
      <c r="F199" s="148">
        <v>0</v>
      </c>
      <c r="G199" s="148">
        <v>0</v>
      </c>
      <c r="H199" s="148">
        <v>0</v>
      </c>
      <c r="I199" s="148" t="s">
        <v>192</v>
      </c>
      <c r="J199" s="148" t="s">
        <v>75</v>
      </c>
    </row>
    <row r="200" spans="1:10" x14ac:dyDescent="0.35">
      <c r="A200" s="148">
        <v>9.9033333333333307</v>
      </c>
      <c r="B200" s="148">
        <v>37</v>
      </c>
      <c r="C200" s="148" t="s">
        <v>80</v>
      </c>
      <c r="D200" s="148">
        <v>51</v>
      </c>
      <c r="E200" s="148" t="s">
        <v>190</v>
      </c>
      <c r="F200" s="148">
        <v>0</v>
      </c>
      <c r="G200" s="148">
        <v>0</v>
      </c>
      <c r="H200" s="148">
        <v>0</v>
      </c>
      <c r="I200" s="148" t="s">
        <v>192</v>
      </c>
      <c r="J200" s="148" t="s">
        <v>75</v>
      </c>
    </row>
    <row r="201" spans="1:10" x14ac:dyDescent="0.35">
      <c r="A201" s="148">
        <v>9.9533333333333296</v>
      </c>
      <c r="B201" s="148">
        <v>37</v>
      </c>
      <c r="C201" s="148" t="s">
        <v>80</v>
      </c>
      <c r="D201" s="148">
        <v>50</v>
      </c>
      <c r="E201" s="148" t="s">
        <v>190</v>
      </c>
      <c r="F201" s="148">
        <v>0</v>
      </c>
      <c r="G201" s="148">
        <v>0</v>
      </c>
      <c r="H201" s="148">
        <v>0</v>
      </c>
      <c r="I201" s="148" t="s">
        <v>192</v>
      </c>
      <c r="J201" s="148" t="s">
        <v>75</v>
      </c>
    </row>
    <row r="202" spans="1:10" x14ac:dyDescent="0.35">
      <c r="A202" s="148">
        <v>10.0033333333333</v>
      </c>
      <c r="B202" s="148">
        <v>37</v>
      </c>
      <c r="C202" s="148" t="s">
        <v>80</v>
      </c>
      <c r="D202" s="148">
        <v>51</v>
      </c>
      <c r="E202" s="148" t="s">
        <v>190</v>
      </c>
      <c r="F202" s="148">
        <v>0</v>
      </c>
      <c r="G202" s="148">
        <v>0</v>
      </c>
      <c r="H202" s="148">
        <v>0</v>
      </c>
      <c r="I202" s="148" t="s">
        <v>192</v>
      </c>
      <c r="J202" s="148" t="s">
        <v>75</v>
      </c>
    </row>
    <row r="203" spans="1:10" x14ac:dyDescent="0.35">
      <c r="A203" s="148">
        <v>10.053333333333301</v>
      </c>
      <c r="B203" s="148">
        <v>37</v>
      </c>
      <c r="C203" s="148" t="s">
        <v>80</v>
      </c>
      <c r="D203" s="148">
        <v>42</v>
      </c>
      <c r="E203" s="148" t="s">
        <v>190</v>
      </c>
      <c r="F203" s="148">
        <v>0</v>
      </c>
      <c r="G203" s="148">
        <v>0</v>
      </c>
      <c r="H203" s="148">
        <v>0</v>
      </c>
      <c r="I203" s="148" t="s">
        <v>192</v>
      </c>
      <c r="J203" s="148" t="s">
        <v>75</v>
      </c>
    </row>
    <row r="204" spans="1:10" x14ac:dyDescent="0.35">
      <c r="A204" s="148">
        <v>10.1033333333333</v>
      </c>
      <c r="B204" s="148">
        <v>37</v>
      </c>
      <c r="C204" s="148" t="s">
        <v>80</v>
      </c>
      <c r="D204" s="148">
        <v>52</v>
      </c>
      <c r="E204" s="148" t="s">
        <v>190</v>
      </c>
      <c r="F204" s="148">
        <v>0</v>
      </c>
      <c r="G204" s="148">
        <v>0</v>
      </c>
      <c r="H204" s="148">
        <v>0</v>
      </c>
      <c r="I204" s="148" t="s">
        <v>192</v>
      </c>
      <c r="J204" s="148" t="s">
        <v>75</v>
      </c>
    </row>
    <row r="205" spans="1:10" x14ac:dyDescent="0.35">
      <c r="A205" s="148">
        <v>10.1533333333333</v>
      </c>
      <c r="B205" s="148">
        <v>37</v>
      </c>
      <c r="C205" s="148" t="s">
        <v>80</v>
      </c>
      <c r="D205" s="148">
        <v>52</v>
      </c>
      <c r="E205" s="148" t="s">
        <v>190</v>
      </c>
      <c r="F205" s="148">
        <v>0</v>
      </c>
      <c r="G205" s="148">
        <v>0</v>
      </c>
      <c r="H205" s="148">
        <v>0</v>
      </c>
      <c r="I205" s="148" t="s">
        <v>192</v>
      </c>
      <c r="J205" s="148" t="s">
        <v>75</v>
      </c>
    </row>
    <row r="206" spans="1:10" x14ac:dyDescent="0.35">
      <c r="A206" s="148">
        <v>10.203333333333299</v>
      </c>
      <c r="B206" s="148">
        <v>37</v>
      </c>
      <c r="C206" s="148" t="s">
        <v>80</v>
      </c>
      <c r="D206" s="148">
        <v>48</v>
      </c>
      <c r="E206" s="148" t="s">
        <v>190</v>
      </c>
      <c r="F206" s="148">
        <v>0</v>
      </c>
      <c r="G206" s="148">
        <v>0</v>
      </c>
      <c r="H206" s="148">
        <v>0</v>
      </c>
      <c r="I206" s="148" t="s">
        <v>192</v>
      </c>
      <c r="J206" s="148" t="s">
        <v>75</v>
      </c>
    </row>
    <row r="207" spans="1:10" x14ac:dyDescent="0.35">
      <c r="A207" s="148">
        <v>10.2533333333333</v>
      </c>
      <c r="B207" s="148">
        <v>37</v>
      </c>
      <c r="C207" s="148" t="s">
        <v>80</v>
      </c>
      <c r="D207" s="148">
        <v>46</v>
      </c>
      <c r="E207" s="148" t="s">
        <v>190</v>
      </c>
      <c r="F207" s="148">
        <v>0</v>
      </c>
      <c r="G207" s="148">
        <v>0</v>
      </c>
      <c r="H207" s="148">
        <v>0</v>
      </c>
      <c r="I207" s="148" t="s">
        <v>192</v>
      </c>
      <c r="J207" s="148" t="s">
        <v>75</v>
      </c>
    </row>
    <row r="208" spans="1:10" x14ac:dyDescent="0.35">
      <c r="A208" s="148">
        <v>10.303333333333301</v>
      </c>
      <c r="B208" s="148">
        <v>37</v>
      </c>
      <c r="C208" s="148" t="s">
        <v>80</v>
      </c>
      <c r="D208" s="148">
        <v>54</v>
      </c>
      <c r="E208" s="148" t="s">
        <v>190</v>
      </c>
      <c r="F208" s="148">
        <v>0</v>
      </c>
      <c r="G208" s="148">
        <v>0</v>
      </c>
      <c r="H208" s="148">
        <v>0</v>
      </c>
      <c r="I208" s="148" t="s">
        <v>192</v>
      </c>
      <c r="J208" s="148" t="s">
        <v>75</v>
      </c>
    </row>
    <row r="209" spans="1:10" x14ac:dyDescent="0.35">
      <c r="A209" s="148">
        <v>10.3533333333333</v>
      </c>
      <c r="B209" s="148">
        <v>37</v>
      </c>
      <c r="C209" s="148" t="s">
        <v>80</v>
      </c>
      <c r="D209" s="148">
        <v>53</v>
      </c>
      <c r="E209" s="148" t="s">
        <v>190</v>
      </c>
      <c r="F209" s="148">
        <v>0</v>
      </c>
      <c r="G209" s="148">
        <v>0</v>
      </c>
      <c r="H209" s="148">
        <v>0</v>
      </c>
      <c r="I209" s="148" t="s">
        <v>192</v>
      </c>
      <c r="J209" s="148" t="s">
        <v>75</v>
      </c>
    </row>
    <row r="210" spans="1:10" x14ac:dyDescent="0.35">
      <c r="A210" s="148">
        <v>10.4033333333333</v>
      </c>
      <c r="B210" s="148">
        <v>37</v>
      </c>
      <c r="C210" s="148" t="s">
        <v>80</v>
      </c>
      <c r="D210" s="148">
        <v>53</v>
      </c>
      <c r="E210" s="148" t="s">
        <v>190</v>
      </c>
      <c r="F210" s="148">
        <v>0</v>
      </c>
      <c r="G210" s="148">
        <v>0</v>
      </c>
      <c r="H210" s="148">
        <v>0</v>
      </c>
      <c r="I210" s="148" t="s">
        <v>192</v>
      </c>
      <c r="J210" s="148" t="s">
        <v>75</v>
      </c>
    </row>
    <row r="211" spans="1:10" x14ac:dyDescent="0.35">
      <c r="A211" s="148">
        <v>10.453333333333299</v>
      </c>
      <c r="B211" s="148">
        <v>37</v>
      </c>
      <c r="C211" s="148" t="s">
        <v>80</v>
      </c>
      <c r="D211" s="148">
        <v>53</v>
      </c>
      <c r="E211" s="148" t="s">
        <v>190</v>
      </c>
      <c r="F211" s="148">
        <v>0</v>
      </c>
      <c r="G211" s="148">
        <v>0</v>
      </c>
      <c r="H211" s="148">
        <v>0</v>
      </c>
      <c r="I211" s="148" t="s">
        <v>192</v>
      </c>
      <c r="J211" s="148" t="s">
        <v>75</v>
      </c>
    </row>
    <row r="212" spans="1:10" x14ac:dyDescent="0.35">
      <c r="A212" s="148">
        <v>10.5033333333333</v>
      </c>
      <c r="B212" s="148">
        <v>37</v>
      </c>
      <c r="C212" s="148" t="s">
        <v>80</v>
      </c>
      <c r="D212" s="148">
        <v>55</v>
      </c>
      <c r="E212" s="148" t="s">
        <v>190</v>
      </c>
      <c r="F212" s="148">
        <v>0</v>
      </c>
      <c r="G212" s="148">
        <v>0</v>
      </c>
      <c r="H212" s="148">
        <v>0</v>
      </c>
      <c r="I212" s="148" t="s">
        <v>192</v>
      </c>
      <c r="J212" s="148" t="s">
        <v>75</v>
      </c>
    </row>
    <row r="213" spans="1:10" x14ac:dyDescent="0.35">
      <c r="A213" s="148">
        <v>10.553333333333301</v>
      </c>
      <c r="B213" s="148">
        <v>37</v>
      </c>
      <c r="C213" s="148" t="s">
        <v>80</v>
      </c>
      <c r="D213" s="148">
        <v>48</v>
      </c>
      <c r="E213" s="148" t="s">
        <v>190</v>
      </c>
      <c r="F213" s="148">
        <v>0</v>
      </c>
      <c r="G213" s="148">
        <v>0</v>
      </c>
      <c r="H213" s="148">
        <v>0</v>
      </c>
      <c r="I213" s="148" t="s">
        <v>192</v>
      </c>
      <c r="J213" s="148" t="s">
        <v>75</v>
      </c>
    </row>
    <row r="214" spans="1:10" x14ac:dyDescent="0.35">
      <c r="A214" s="148">
        <v>10.6033333333333</v>
      </c>
      <c r="B214" s="148">
        <v>37</v>
      </c>
      <c r="C214" s="148" t="s">
        <v>80</v>
      </c>
      <c r="D214" s="148">
        <v>45</v>
      </c>
      <c r="E214" s="148" t="s">
        <v>190</v>
      </c>
      <c r="F214" s="148">
        <v>0</v>
      </c>
      <c r="G214" s="148">
        <v>0</v>
      </c>
      <c r="H214" s="148">
        <v>0</v>
      </c>
      <c r="I214" s="148" t="s">
        <v>192</v>
      </c>
      <c r="J214" s="148" t="s">
        <v>75</v>
      </c>
    </row>
    <row r="215" spans="1:10" x14ac:dyDescent="0.35">
      <c r="A215" s="148">
        <v>10.6533333333333</v>
      </c>
      <c r="B215" s="148">
        <v>37</v>
      </c>
      <c r="C215" s="148" t="s">
        <v>80</v>
      </c>
      <c r="D215" s="148">
        <v>56</v>
      </c>
      <c r="E215" s="148" t="s">
        <v>190</v>
      </c>
      <c r="F215" s="148">
        <v>0</v>
      </c>
      <c r="G215" s="148">
        <v>0</v>
      </c>
      <c r="H215" s="148">
        <v>0</v>
      </c>
      <c r="I215" s="148" t="s">
        <v>192</v>
      </c>
      <c r="J215" s="148" t="s">
        <v>75</v>
      </c>
    </row>
    <row r="216" spans="1:10" x14ac:dyDescent="0.35">
      <c r="A216" s="148">
        <v>10.703333333333299</v>
      </c>
      <c r="B216" s="148">
        <v>37</v>
      </c>
      <c r="C216" s="148" t="s">
        <v>80</v>
      </c>
      <c r="D216" s="148">
        <v>51</v>
      </c>
      <c r="E216" s="148" t="s">
        <v>190</v>
      </c>
      <c r="F216" s="148">
        <v>0</v>
      </c>
      <c r="G216" s="148">
        <v>0</v>
      </c>
      <c r="H216" s="148">
        <v>0</v>
      </c>
      <c r="I216" s="148" t="s">
        <v>192</v>
      </c>
      <c r="J216" s="148" t="s">
        <v>75</v>
      </c>
    </row>
    <row r="217" spans="1:10" x14ac:dyDescent="0.35">
      <c r="A217" s="148">
        <v>10.7533333333333</v>
      </c>
      <c r="B217" s="148">
        <v>37</v>
      </c>
      <c r="C217" s="148" t="s">
        <v>80</v>
      </c>
      <c r="D217" s="148">
        <v>49</v>
      </c>
      <c r="E217" s="148" t="s">
        <v>190</v>
      </c>
      <c r="F217" s="148">
        <v>0</v>
      </c>
      <c r="G217" s="148">
        <v>0</v>
      </c>
      <c r="H217" s="148">
        <v>0</v>
      </c>
      <c r="I217" s="148" t="s">
        <v>192</v>
      </c>
      <c r="J217" s="148" t="s">
        <v>75</v>
      </c>
    </row>
    <row r="218" spans="1:10" x14ac:dyDescent="0.35">
      <c r="A218" s="148">
        <v>10.803333333333301</v>
      </c>
      <c r="B218" s="148">
        <v>37</v>
      </c>
      <c r="C218" s="148" t="s">
        <v>80</v>
      </c>
      <c r="D218" s="148">
        <v>57</v>
      </c>
      <c r="E218" s="148" t="s">
        <v>190</v>
      </c>
      <c r="F218" s="148">
        <v>0</v>
      </c>
      <c r="G218" s="148">
        <v>0</v>
      </c>
      <c r="H218" s="148">
        <v>0</v>
      </c>
      <c r="I218" s="148" t="s">
        <v>192</v>
      </c>
      <c r="J218" s="148" t="s">
        <v>75</v>
      </c>
    </row>
    <row r="219" spans="1:10" x14ac:dyDescent="0.35">
      <c r="A219" s="148">
        <v>10.8533333333333</v>
      </c>
      <c r="B219" s="148">
        <v>37</v>
      </c>
      <c r="C219" s="148" t="s">
        <v>80</v>
      </c>
      <c r="D219" s="148">
        <v>50</v>
      </c>
      <c r="E219" s="148" t="s">
        <v>190</v>
      </c>
      <c r="F219" s="148">
        <v>0</v>
      </c>
      <c r="G219" s="148">
        <v>0</v>
      </c>
      <c r="H219" s="148">
        <v>0</v>
      </c>
      <c r="I219" s="148" t="s">
        <v>192</v>
      </c>
      <c r="J219" s="148" t="s">
        <v>75</v>
      </c>
    </row>
    <row r="220" spans="1:10" x14ac:dyDescent="0.35">
      <c r="A220" s="148">
        <v>10.9033333333333</v>
      </c>
      <c r="B220" s="148">
        <v>37</v>
      </c>
      <c r="C220" s="148" t="s">
        <v>80</v>
      </c>
      <c r="D220" s="148">
        <v>48</v>
      </c>
      <c r="E220" s="148" t="s">
        <v>190</v>
      </c>
      <c r="F220" s="148">
        <v>0</v>
      </c>
      <c r="G220" s="148">
        <v>0</v>
      </c>
      <c r="H220" s="148">
        <v>0</v>
      </c>
      <c r="I220" s="148" t="s">
        <v>192</v>
      </c>
      <c r="J220" s="148" t="s">
        <v>75</v>
      </c>
    </row>
    <row r="221" spans="1:10" x14ac:dyDescent="0.35">
      <c r="A221" s="148">
        <v>10.953333333333299</v>
      </c>
      <c r="B221" s="148">
        <v>37</v>
      </c>
      <c r="C221" s="148" t="s">
        <v>80</v>
      </c>
      <c r="D221" s="148">
        <v>45</v>
      </c>
      <c r="E221" s="148" t="s">
        <v>190</v>
      </c>
      <c r="F221" s="148">
        <v>0</v>
      </c>
      <c r="G221" s="148">
        <v>0</v>
      </c>
      <c r="H221" s="148">
        <v>0</v>
      </c>
      <c r="I221" s="148" t="s">
        <v>192</v>
      </c>
      <c r="J221" s="148" t="s">
        <v>75</v>
      </c>
    </row>
    <row r="222" spans="1:10" x14ac:dyDescent="0.35">
      <c r="A222" s="148">
        <v>11.0033333333333</v>
      </c>
      <c r="B222" s="148">
        <v>37</v>
      </c>
      <c r="C222" s="148" t="s">
        <v>80</v>
      </c>
      <c r="D222" s="148">
        <v>54</v>
      </c>
      <c r="E222" s="148" t="s">
        <v>190</v>
      </c>
      <c r="F222" s="148">
        <v>0</v>
      </c>
      <c r="G222" s="148">
        <v>0</v>
      </c>
      <c r="H222" s="148">
        <v>0</v>
      </c>
      <c r="I222" s="148" t="s">
        <v>192</v>
      </c>
      <c r="J222" s="148" t="s">
        <v>75</v>
      </c>
    </row>
    <row r="223" spans="1:10" x14ac:dyDescent="0.35">
      <c r="A223" s="148">
        <v>11.053333333333301</v>
      </c>
      <c r="B223" s="148">
        <v>37</v>
      </c>
      <c r="C223" s="148" t="s">
        <v>80</v>
      </c>
      <c r="D223" s="148">
        <v>52</v>
      </c>
      <c r="E223" s="148" t="s">
        <v>190</v>
      </c>
      <c r="F223" s="148">
        <v>0</v>
      </c>
      <c r="G223" s="148">
        <v>0</v>
      </c>
      <c r="H223" s="148">
        <v>0</v>
      </c>
      <c r="I223" s="148" t="s">
        <v>192</v>
      </c>
      <c r="J223" s="148" t="s">
        <v>75</v>
      </c>
    </row>
    <row r="224" spans="1:10" x14ac:dyDescent="0.35">
      <c r="A224" s="148">
        <v>11.1033333333333</v>
      </c>
      <c r="B224" s="148">
        <v>37</v>
      </c>
      <c r="C224" s="148" t="s">
        <v>80</v>
      </c>
      <c r="D224" s="148">
        <v>48</v>
      </c>
      <c r="E224" s="148" t="s">
        <v>190</v>
      </c>
      <c r="F224" s="148">
        <v>0</v>
      </c>
      <c r="G224" s="148">
        <v>0</v>
      </c>
      <c r="H224" s="148">
        <v>0</v>
      </c>
      <c r="I224" s="148" t="s">
        <v>192</v>
      </c>
      <c r="J224" s="148" t="s">
        <v>75</v>
      </c>
    </row>
    <row r="225" spans="1:10" x14ac:dyDescent="0.35">
      <c r="A225" s="148">
        <v>11.1533333333333</v>
      </c>
      <c r="B225" s="148">
        <v>37</v>
      </c>
      <c r="C225" s="148" t="s">
        <v>80</v>
      </c>
      <c r="D225" s="148">
        <v>52</v>
      </c>
      <c r="E225" s="148" t="s">
        <v>190</v>
      </c>
      <c r="F225" s="148">
        <v>0</v>
      </c>
      <c r="G225" s="148">
        <v>0</v>
      </c>
      <c r="H225" s="148">
        <v>0</v>
      </c>
      <c r="I225" s="148" t="s">
        <v>192</v>
      </c>
      <c r="J225" s="148" t="s">
        <v>75</v>
      </c>
    </row>
    <row r="226" spans="1:10" x14ac:dyDescent="0.35">
      <c r="A226" s="148">
        <v>11.203333333333299</v>
      </c>
      <c r="B226" s="148">
        <v>37</v>
      </c>
      <c r="C226" s="148" t="s">
        <v>80</v>
      </c>
      <c r="D226" s="148">
        <v>49</v>
      </c>
      <c r="E226" s="148" t="s">
        <v>190</v>
      </c>
      <c r="F226" s="148">
        <v>0</v>
      </c>
      <c r="G226" s="148">
        <v>0</v>
      </c>
      <c r="H226" s="148">
        <v>0</v>
      </c>
      <c r="I226" s="148" t="s">
        <v>192</v>
      </c>
      <c r="J226" s="148" t="s">
        <v>75</v>
      </c>
    </row>
    <row r="227" spans="1:10" x14ac:dyDescent="0.35">
      <c r="A227" s="148">
        <v>11.2533333333333</v>
      </c>
      <c r="B227" s="148">
        <v>37</v>
      </c>
      <c r="C227" s="148" t="s">
        <v>80</v>
      </c>
      <c r="D227" s="148">
        <v>46</v>
      </c>
      <c r="E227" s="148" t="s">
        <v>190</v>
      </c>
      <c r="F227" s="148">
        <v>0</v>
      </c>
      <c r="G227" s="148">
        <v>0</v>
      </c>
      <c r="H227" s="148">
        <v>0</v>
      </c>
      <c r="I227" s="148" t="s">
        <v>192</v>
      </c>
      <c r="J227" s="148" t="s">
        <v>75</v>
      </c>
    </row>
    <row r="228" spans="1:10" x14ac:dyDescent="0.35">
      <c r="A228" s="148">
        <v>11.303333333333301</v>
      </c>
      <c r="B228" s="148">
        <v>37</v>
      </c>
      <c r="C228" s="148" t="s">
        <v>80</v>
      </c>
      <c r="D228" s="148">
        <v>54</v>
      </c>
      <c r="E228" s="148" t="s">
        <v>190</v>
      </c>
      <c r="F228" s="148">
        <v>0</v>
      </c>
      <c r="G228" s="148">
        <v>0</v>
      </c>
      <c r="H228" s="148">
        <v>0</v>
      </c>
      <c r="I228" s="148" t="s">
        <v>192</v>
      </c>
      <c r="J228" s="148" t="s">
        <v>75</v>
      </c>
    </row>
    <row r="229" spans="1:10" x14ac:dyDescent="0.35">
      <c r="A229" s="148">
        <v>11.3533333333333</v>
      </c>
      <c r="B229" s="148">
        <v>37</v>
      </c>
      <c r="C229" s="148" t="s">
        <v>80</v>
      </c>
      <c r="D229" s="148">
        <v>48</v>
      </c>
      <c r="E229" s="148" t="s">
        <v>190</v>
      </c>
      <c r="F229" s="148">
        <v>0</v>
      </c>
      <c r="G229" s="148">
        <v>0</v>
      </c>
      <c r="H229" s="148">
        <v>0</v>
      </c>
      <c r="I229" s="148" t="s">
        <v>192</v>
      </c>
      <c r="J229" s="148" t="s">
        <v>75</v>
      </c>
    </row>
    <row r="230" spans="1:10" x14ac:dyDescent="0.35">
      <c r="A230" s="148">
        <v>11.4033333333333</v>
      </c>
      <c r="B230" s="148">
        <v>37</v>
      </c>
      <c r="C230" s="148" t="s">
        <v>80</v>
      </c>
      <c r="D230" s="148">
        <v>50</v>
      </c>
      <c r="E230" s="148" t="s">
        <v>190</v>
      </c>
      <c r="F230" s="148">
        <v>0</v>
      </c>
      <c r="G230" s="148">
        <v>0</v>
      </c>
      <c r="H230" s="148">
        <v>0</v>
      </c>
      <c r="I230" s="148" t="s">
        <v>192</v>
      </c>
      <c r="J230" s="148" t="s">
        <v>75</v>
      </c>
    </row>
    <row r="231" spans="1:10" x14ac:dyDescent="0.35">
      <c r="A231" s="148">
        <v>11.453333333333299</v>
      </c>
      <c r="B231" s="148">
        <v>37</v>
      </c>
      <c r="C231" s="148" t="s">
        <v>80</v>
      </c>
      <c r="D231" s="148">
        <v>55</v>
      </c>
      <c r="E231" s="148" t="s">
        <v>190</v>
      </c>
      <c r="F231" s="148">
        <v>0</v>
      </c>
      <c r="G231" s="148">
        <v>0</v>
      </c>
      <c r="H231" s="148">
        <v>0</v>
      </c>
      <c r="I231" s="148" t="s">
        <v>192</v>
      </c>
      <c r="J231" s="148" t="s">
        <v>75</v>
      </c>
    </row>
    <row r="232" spans="1:10" x14ac:dyDescent="0.35">
      <c r="A232" s="148">
        <v>11.5033333333333</v>
      </c>
      <c r="B232" s="148">
        <v>37</v>
      </c>
      <c r="C232" s="148" t="s">
        <v>80</v>
      </c>
      <c r="D232" s="148">
        <v>58</v>
      </c>
      <c r="E232" s="148" t="s">
        <v>190</v>
      </c>
      <c r="F232" s="148">
        <v>0</v>
      </c>
      <c r="G232" s="148">
        <v>0</v>
      </c>
      <c r="H232" s="148">
        <v>0</v>
      </c>
      <c r="I232" s="148" t="s">
        <v>192</v>
      </c>
      <c r="J232" s="148" t="s">
        <v>75</v>
      </c>
    </row>
    <row r="233" spans="1:10" x14ac:dyDescent="0.35">
      <c r="A233" s="148">
        <v>11.553333333333301</v>
      </c>
      <c r="B233" s="148">
        <v>37</v>
      </c>
      <c r="C233" s="148" t="s">
        <v>80</v>
      </c>
      <c r="D233" s="148">
        <v>54</v>
      </c>
      <c r="E233" s="148" t="s">
        <v>190</v>
      </c>
      <c r="F233" s="148">
        <v>0</v>
      </c>
      <c r="G233" s="148">
        <v>0</v>
      </c>
      <c r="H233" s="148">
        <v>0</v>
      </c>
      <c r="I233" s="148" t="s">
        <v>192</v>
      </c>
      <c r="J233" s="148" t="s">
        <v>75</v>
      </c>
    </row>
    <row r="234" spans="1:10" x14ac:dyDescent="0.35">
      <c r="A234" s="148">
        <v>11.6033333333333</v>
      </c>
      <c r="B234" s="148">
        <v>37</v>
      </c>
      <c r="C234" s="148" t="s">
        <v>80</v>
      </c>
      <c r="D234" s="148">
        <v>56</v>
      </c>
      <c r="E234" s="148" t="s">
        <v>190</v>
      </c>
      <c r="F234" s="148">
        <v>0</v>
      </c>
      <c r="G234" s="148">
        <v>0</v>
      </c>
      <c r="H234" s="148">
        <v>0</v>
      </c>
      <c r="I234" s="148" t="s">
        <v>192</v>
      </c>
      <c r="J234" s="148" t="s">
        <v>75</v>
      </c>
    </row>
    <row r="235" spans="1:10" x14ac:dyDescent="0.35">
      <c r="A235" s="148">
        <v>11.6533333333333</v>
      </c>
      <c r="B235" s="148">
        <v>37</v>
      </c>
      <c r="C235" s="148" t="s">
        <v>80</v>
      </c>
      <c r="D235" s="148">
        <v>47</v>
      </c>
      <c r="E235" s="148" t="s">
        <v>190</v>
      </c>
      <c r="F235" s="148">
        <v>0</v>
      </c>
      <c r="G235" s="148">
        <v>0</v>
      </c>
      <c r="H235" s="148">
        <v>0</v>
      </c>
      <c r="I235" s="148" t="s">
        <v>192</v>
      </c>
      <c r="J235" s="148" t="s">
        <v>75</v>
      </c>
    </row>
    <row r="236" spans="1:10" x14ac:dyDescent="0.35">
      <c r="A236" s="148">
        <v>11.703333333333299</v>
      </c>
      <c r="B236" s="148">
        <v>37</v>
      </c>
      <c r="C236" s="148" t="s">
        <v>80</v>
      </c>
      <c r="D236" s="148">
        <v>46</v>
      </c>
      <c r="E236" s="148" t="s">
        <v>190</v>
      </c>
      <c r="F236" s="148">
        <v>0</v>
      </c>
      <c r="G236" s="148">
        <v>0</v>
      </c>
      <c r="H236" s="148">
        <v>0</v>
      </c>
      <c r="I236" s="148" t="s">
        <v>192</v>
      </c>
      <c r="J236" s="148" t="s">
        <v>75</v>
      </c>
    </row>
    <row r="237" spans="1:10" x14ac:dyDescent="0.35">
      <c r="A237" s="148">
        <v>11.7533333333333</v>
      </c>
      <c r="B237" s="148">
        <v>37</v>
      </c>
      <c r="C237" s="148" t="s">
        <v>80</v>
      </c>
      <c r="D237" s="148">
        <v>48</v>
      </c>
      <c r="E237" s="148" t="s">
        <v>190</v>
      </c>
      <c r="F237" s="148">
        <v>0</v>
      </c>
      <c r="G237" s="148">
        <v>0</v>
      </c>
      <c r="H237" s="148">
        <v>0</v>
      </c>
      <c r="I237" s="148" t="s">
        <v>192</v>
      </c>
      <c r="J237" s="148" t="s">
        <v>75</v>
      </c>
    </row>
    <row r="238" spans="1:10" x14ac:dyDescent="0.35">
      <c r="A238" s="148">
        <v>11.803333333333301</v>
      </c>
      <c r="B238" s="148">
        <v>37</v>
      </c>
      <c r="C238" s="148" t="s">
        <v>80</v>
      </c>
      <c r="D238" s="148">
        <v>48</v>
      </c>
      <c r="E238" s="148" t="s">
        <v>190</v>
      </c>
      <c r="F238" s="148">
        <v>0</v>
      </c>
      <c r="G238" s="148">
        <v>0</v>
      </c>
      <c r="H238" s="148">
        <v>0</v>
      </c>
      <c r="I238" s="148" t="s">
        <v>192</v>
      </c>
      <c r="J238" s="148" t="s">
        <v>75</v>
      </c>
    </row>
    <row r="239" spans="1:10" x14ac:dyDescent="0.35">
      <c r="A239" s="148">
        <v>11.8533333333333</v>
      </c>
      <c r="B239" s="148">
        <v>37</v>
      </c>
      <c r="C239" s="148" t="s">
        <v>80</v>
      </c>
      <c r="D239" s="148">
        <v>52</v>
      </c>
      <c r="E239" s="148" t="s">
        <v>190</v>
      </c>
      <c r="F239" s="148">
        <v>0</v>
      </c>
      <c r="G239" s="148">
        <v>0</v>
      </c>
      <c r="H239" s="148">
        <v>0</v>
      </c>
      <c r="I239" s="148" t="s">
        <v>192</v>
      </c>
      <c r="J239" s="148" t="s">
        <v>75</v>
      </c>
    </row>
    <row r="240" spans="1:10" x14ac:dyDescent="0.35">
      <c r="A240" s="148">
        <v>11.9033333333333</v>
      </c>
      <c r="B240" s="148">
        <v>37</v>
      </c>
      <c r="C240" s="148" t="s">
        <v>80</v>
      </c>
      <c r="D240" s="148">
        <v>50</v>
      </c>
      <c r="E240" s="148" t="s">
        <v>190</v>
      </c>
      <c r="F240" s="148">
        <v>0</v>
      </c>
      <c r="G240" s="148">
        <v>0</v>
      </c>
      <c r="H240" s="148">
        <v>0</v>
      </c>
      <c r="I240" s="148" t="s">
        <v>192</v>
      </c>
      <c r="J240" s="148" t="s">
        <v>75</v>
      </c>
    </row>
    <row r="241" spans="1:10" x14ac:dyDescent="0.35">
      <c r="A241" s="148">
        <v>11.953333333333299</v>
      </c>
      <c r="B241" s="148">
        <v>37</v>
      </c>
      <c r="C241" s="148" t="s">
        <v>80</v>
      </c>
      <c r="D241" s="148">
        <v>50</v>
      </c>
      <c r="E241" s="148" t="s">
        <v>190</v>
      </c>
      <c r="F241" s="148">
        <v>0</v>
      </c>
      <c r="G241" s="148">
        <v>0</v>
      </c>
      <c r="H241" s="148">
        <v>0</v>
      </c>
      <c r="I241" s="148" t="s">
        <v>192</v>
      </c>
      <c r="J241" s="148" t="s">
        <v>75</v>
      </c>
    </row>
    <row r="242" spans="1:10" x14ac:dyDescent="0.35">
      <c r="A242" s="148">
        <v>12.0033333333333</v>
      </c>
      <c r="B242" s="148">
        <v>37</v>
      </c>
      <c r="C242" s="148" t="s">
        <v>80</v>
      </c>
      <c r="D242" s="148">
        <v>50</v>
      </c>
      <c r="E242" s="148" t="s">
        <v>190</v>
      </c>
      <c r="F242" s="148">
        <v>0</v>
      </c>
      <c r="G242" s="148">
        <v>0</v>
      </c>
      <c r="H242" s="148">
        <v>0</v>
      </c>
      <c r="I242" s="148" t="s">
        <v>192</v>
      </c>
      <c r="J242" s="148" t="s">
        <v>75</v>
      </c>
    </row>
    <row r="243" spans="1:10" x14ac:dyDescent="0.35">
      <c r="A243" s="148">
        <v>3.3333333333333301E-3</v>
      </c>
      <c r="B243" s="148">
        <v>37</v>
      </c>
      <c r="C243" s="148" t="s">
        <v>81</v>
      </c>
      <c r="D243" s="148">
        <v>18</v>
      </c>
      <c r="E243" s="148" t="s">
        <v>200</v>
      </c>
      <c r="F243" s="148">
        <v>12.175000000000001</v>
      </c>
      <c r="G243" s="148">
        <v>450</v>
      </c>
      <c r="H243" s="148">
        <v>0.54800000000000004</v>
      </c>
      <c r="I243" s="148" t="s">
        <v>192</v>
      </c>
      <c r="J243" s="148" t="s">
        <v>75</v>
      </c>
    </row>
    <row r="244" spans="1:10" x14ac:dyDescent="0.35">
      <c r="A244" s="148">
        <v>5.3333333333333302E-2</v>
      </c>
      <c r="B244" s="148">
        <v>37</v>
      </c>
      <c r="C244" s="148" t="s">
        <v>81</v>
      </c>
      <c r="D244" s="148">
        <v>26</v>
      </c>
      <c r="E244" s="148" t="s">
        <v>200</v>
      </c>
      <c r="F244" s="148">
        <v>12.175000000000001</v>
      </c>
      <c r="G244" s="148">
        <v>450</v>
      </c>
      <c r="H244" s="148">
        <v>0.54800000000000004</v>
      </c>
      <c r="I244" s="148" t="s">
        <v>192</v>
      </c>
      <c r="J244" s="148" t="s">
        <v>75</v>
      </c>
    </row>
    <row r="245" spans="1:10" x14ac:dyDescent="0.35">
      <c r="A245" s="148">
        <v>0.103333333333333</v>
      </c>
      <c r="B245" s="148">
        <v>37</v>
      </c>
      <c r="C245" s="148" t="s">
        <v>81</v>
      </c>
      <c r="D245" s="148">
        <v>72</v>
      </c>
      <c r="E245" s="148" t="s">
        <v>200</v>
      </c>
      <c r="F245" s="148">
        <v>12.175000000000001</v>
      </c>
      <c r="G245" s="148">
        <v>450</v>
      </c>
      <c r="H245" s="148">
        <v>0.54800000000000004</v>
      </c>
      <c r="I245" s="148" t="s">
        <v>192</v>
      </c>
      <c r="J245" s="148" t="s">
        <v>75</v>
      </c>
    </row>
    <row r="246" spans="1:10" x14ac:dyDescent="0.35">
      <c r="A246" s="148">
        <v>0.15333333333333299</v>
      </c>
      <c r="B246" s="148">
        <v>37</v>
      </c>
      <c r="C246" s="148" t="s">
        <v>81</v>
      </c>
      <c r="D246" s="148">
        <v>200</v>
      </c>
      <c r="E246" s="148" t="s">
        <v>200</v>
      </c>
      <c r="F246" s="148">
        <v>12.175000000000001</v>
      </c>
      <c r="G246" s="148">
        <v>450</v>
      </c>
      <c r="H246" s="148">
        <v>0.54800000000000004</v>
      </c>
      <c r="I246" s="148" t="s">
        <v>192</v>
      </c>
      <c r="J246" s="148" t="s">
        <v>75</v>
      </c>
    </row>
    <row r="247" spans="1:10" x14ac:dyDescent="0.35">
      <c r="A247" s="148">
        <v>0.20333333333333301</v>
      </c>
      <c r="B247" s="148">
        <v>37</v>
      </c>
      <c r="C247" s="148" t="s">
        <v>81</v>
      </c>
      <c r="D247" s="148">
        <v>417</v>
      </c>
      <c r="E247" s="148" t="s">
        <v>200</v>
      </c>
      <c r="F247" s="148">
        <v>12.175000000000001</v>
      </c>
      <c r="G247" s="148">
        <v>450</v>
      </c>
      <c r="H247" s="148">
        <v>0.54800000000000004</v>
      </c>
      <c r="I247" s="148" t="s">
        <v>192</v>
      </c>
      <c r="J247" s="148" t="s">
        <v>75</v>
      </c>
    </row>
    <row r="248" spans="1:10" x14ac:dyDescent="0.35">
      <c r="A248" s="148">
        <v>0.25333333333333302</v>
      </c>
      <c r="B248" s="148">
        <v>37</v>
      </c>
      <c r="C248" s="148" t="s">
        <v>81</v>
      </c>
      <c r="D248" s="148">
        <v>729</v>
      </c>
      <c r="E248" s="148" t="s">
        <v>200</v>
      </c>
      <c r="F248" s="148">
        <v>12.175000000000001</v>
      </c>
      <c r="G248" s="148">
        <v>450</v>
      </c>
      <c r="H248" s="148">
        <v>0.54800000000000004</v>
      </c>
      <c r="I248" s="148" t="s">
        <v>192</v>
      </c>
      <c r="J248" s="148" t="s">
        <v>75</v>
      </c>
    </row>
    <row r="249" spans="1:10" x14ac:dyDescent="0.35">
      <c r="A249" s="148">
        <v>0.30333333333333301</v>
      </c>
      <c r="B249" s="148">
        <v>37</v>
      </c>
      <c r="C249" s="148" t="s">
        <v>81</v>
      </c>
      <c r="D249" s="148">
        <v>1170</v>
      </c>
      <c r="E249" s="148" t="s">
        <v>200</v>
      </c>
      <c r="F249" s="148">
        <v>12.175000000000001</v>
      </c>
      <c r="G249" s="148">
        <v>450</v>
      </c>
      <c r="H249" s="148">
        <v>0.54800000000000004</v>
      </c>
      <c r="I249" s="148" t="s">
        <v>192</v>
      </c>
      <c r="J249" s="148" t="s">
        <v>75</v>
      </c>
    </row>
    <row r="250" spans="1:10" x14ac:dyDescent="0.35">
      <c r="A250" s="148">
        <v>0.353333333333333</v>
      </c>
      <c r="B250" s="148">
        <v>37</v>
      </c>
      <c r="C250" s="148" t="s">
        <v>81</v>
      </c>
      <c r="D250" s="148">
        <v>1726</v>
      </c>
      <c r="E250" s="148" t="s">
        <v>200</v>
      </c>
      <c r="F250" s="148">
        <v>12.175000000000001</v>
      </c>
      <c r="G250" s="148">
        <v>450</v>
      </c>
      <c r="H250" s="148">
        <v>0.54800000000000004</v>
      </c>
      <c r="I250" s="148" t="s">
        <v>192</v>
      </c>
      <c r="J250" s="148" t="s">
        <v>75</v>
      </c>
    </row>
    <row r="251" spans="1:10" x14ac:dyDescent="0.35">
      <c r="A251" s="148">
        <v>0.40333333333333299</v>
      </c>
      <c r="B251" s="148">
        <v>37</v>
      </c>
      <c r="C251" s="148" t="s">
        <v>81</v>
      </c>
      <c r="D251" s="148">
        <v>2336</v>
      </c>
      <c r="E251" s="148" t="s">
        <v>200</v>
      </c>
      <c r="F251" s="148">
        <v>12.175000000000001</v>
      </c>
      <c r="G251" s="148">
        <v>450</v>
      </c>
      <c r="H251" s="148">
        <v>0.54800000000000004</v>
      </c>
      <c r="I251" s="148" t="s">
        <v>192</v>
      </c>
      <c r="J251" s="148" t="s">
        <v>75</v>
      </c>
    </row>
    <row r="252" spans="1:10" x14ac:dyDescent="0.35">
      <c r="A252" s="148">
        <v>0.45333333333333298</v>
      </c>
      <c r="B252" s="148">
        <v>37</v>
      </c>
      <c r="C252" s="148" t="s">
        <v>81</v>
      </c>
      <c r="D252" s="148">
        <v>3119</v>
      </c>
      <c r="E252" s="148" t="s">
        <v>200</v>
      </c>
      <c r="F252" s="148">
        <v>12.175000000000001</v>
      </c>
      <c r="G252" s="148">
        <v>450</v>
      </c>
      <c r="H252" s="148">
        <v>0.54800000000000004</v>
      </c>
      <c r="I252" s="148" t="s">
        <v>192</v>
      </c>
      <c r="J252" s="148" t="s">
        <v>75</v>
      </c>
    </row>
    <row r="253" spans="1:10" x14ac:dyDescent="0.35">
      <c r="A253" s="148">
        <v>0.50333333333333297</v>
      </c>
      <c r="B253" s="148">
        <v>37</v>
      </c>
      <c r="C253" s="148" t="s">
        <v>81</v>
      </c>
      <c r="D253" s="148">
        <v>3897</v>
      </c>
      <c r="E253" s="148" t="s">
        <v>200</v>
      </c>
      <c r="F253" s="148">
        <v>12.175000000000001</v>
      </c>
      <c r="G253" s="148">
        <v>450</v>
      </c>
      <c r="H253" s="148">
        <v>0.54800000000000004</v>
      </c>
      <c r="I253" s="148" t="s">
        <v>192</v>
      </c>
      <c r="J253" s="148" t="s">
        <v>75</v>
      </c>
    </row>
    <row r="254" spans="1:10" x14ac:dyDescent="0.35">
      <c r="A254" s="148">
        <v>0.55333333333333301</v>
      </c>
      <c r="B254" s="148">
        <v>37</v>
      </c>
      <c r="C254" s="148" t="s">
        <v>81</v>
      </c>
      <c r="D254" s="148">
        <v>4753</v>
      </c>
      <c r="E254" s="148" t="s">
        <v>200</v>
      </c>
      <c r="F254" s="148">
        <v>12.175000000000001</v>
      </c>
      <c r="G254" s="148">
        <v>450</v>
      </c>
      <c r="H254" s="148">
        <v>0.54800000000000004</v>
      </c>
      <c r="I254" s="148" t="s">
        <v>192</v>
      </c>
      <c r="J254" s="148" t="s">
        <v>75</v>
      </c>
    </row>
    <row r="255" spans="1:10" x14ac:dyDescent="0.35">
      <c r="A255" s="148">
        <v>0.60333333333333306</v>
      </c>
      <c r="B255" s="148">
        <v>37</v>
      </c>
      <c r="C255" s="148" t="s">
        <v>81</v>
      </c>
      <c r="D255" s="148">
        <v>5609</v>
      </c>
      <c r="E255" s="148" t="s">
        <v>200</v>
      </c>
      <c r="F255" s="148">
        <v>12.175000000000001</v>
      </c>
      <c r="G255" s="148">
        <v>450</v>
      </c>
      <c r="H255" s="148">
        <v>0.54800000000000004</v>
      </c>
      <c r="I255" s="148" t="s">
        <v>192</v>
      </c>
      <c r="J255" s="148" t="s">
        <v>75</v>
      </c>
    </row>
    <row r="256" spans="1:10" x14ac:dyDescent="0.35">
      <c r="A256" s="148">
        <v>0.65333333333333299</v>
      </c>
      <c r="B256" s="148">
        <v>37</v>
      </c>
      <c r="C256" s="148" t="s">
        <v>81</v>
      </c>
      <c r="D256" s="148">
        <v>6595</v>
      </c>
      <c r="E256" s="148" t="s">
        <v>200</v>
      </c>
      <c r="F256" s="148">
        <v>12.175000000000001</v>
      </c>
      <c r="G256" s="148">
        <v>450</v>
      </c>
      <c r="H256" s="148">
        <v>0.54800000000000004</v>
      </c>
      <c r="I256" s="148" t="s">
        <v>192</v>
      </c>
      <c r="J256" s="148" t="s">
        <v>75</v>
      </c>
    </row>
    <row r="257" spans="1:10" x14ac:dyDescent="0.35">
      <c r="A257" s="148">
        <v>0.70333333333333303</v>
      </c>
      <c r="B257" s="148">
        <v>37</v>
      </c>
      <c r="C257" s="148" t="s">
        <v>81</v>
      </c>
      <c r="D257" s="148">
        <v>7464</v>
      </c>
      <c r="E257" s="148" t="s">
        <v>200</v>
      </c>
      <c r="F257" s="148">
        <v>12.175000000000001</v>
      </c>
      <c r="G257" s="148">
        <v>450</v>
      </c>
      <c r="H257" s="148">
        <v>0.54800000000000004</v>
      </c>
      <c r="I257" s="148" t="s">
        <v>192</v>
      </c>
      <c r="J257" s="148" t="s">
        <v>75</v>
      </c>
    </row>
    <row r="258" spans="1:10" x14ac:dyDescent="0.35">
      <c r="A258" s="148">
        <v>0.75333333333333297</v>
      </c>
      <c r="B258" s="148">
        <v>37</v>
      </c>
      <c r="C258" s="148" t="s">
        <v>81</v>
      </c>
      <c r="D258" s="148">
        <v>8284</v>
      </c>
      <c r="E258" s="148" t="s">
        <v>200</v>
      </c>
      <c r="F258" s="148">
        <v>12.175000000000001</v>
      </c>
      <c r="G258" s="148">
        <v>450</v>
      </c>
      <c r="H258" s="148">
        <v>0.54800000000000004</v>
      </c>
      <c r="I258" s="148" t="s">
        <v>192</v>
      </c>
      <c r="J258" s="148" t="s">
        <v>75</v>
      </c>
    </row>
    <row r="259" spans="1:10" x14ac:dyDescent="0.35">
      <c r="A259" s="148">
        <v>0.80333333333333301</v>
      </c>
      <c r="B259" s="148">
        <v>37</v>
      </c>
      <c r="C259" s="148" t="s">
        <v>81</v>
      </c>
      <c r="D259" s="148">
        <v>9248</v>
      </c>
      <c r="E259" s="148" t="s">
        <v>200</v>
      </c>
      <c r="F259" s="148">
        <v>12.175000000000001</v>
      </c>
      <c r="G259" s="148">
        <v>450</v>
      </c>
      <c r="H259" s="148">
        <v>0.54800000000000004</v>
      </c>
      <c r="I259" s="148" t="s">
        <v>192</v>
      </c>
      <c r="J259" s="148" t="s">
        <v>75</v>
      </c>
    </row>
    <row r="260" spans="1:10" x14ac:dyDescent="0.35">
      <c r="A260" s="148">
        <v>0.85333333333333306</v>
      </c>
      <c r="B260" s="148">
        <v>37</v>
      </c>
      <c r="C260" s="148" t="s">
        <v>81</v>
      </c>
      <c r="D260" s="148">
        <v>10047</v>
      </c>
      <c r="E260" s="148" t="s">
        <v>200</v>
      </c>
      <c r="F260" s="148">
        <v>12.175000000000001</v>
      </c>
      <c r="G260" s="148">
        <v>450</v>
      </c>
      <c r="H260" s="148">
        <v>0.54800000000000004</v>
      </c>
      <c r="I260" s="148" t="s">
        <v>192</v>
      </c>
      <c r="J260" s="148" t="s">
        <v>75</v>
      </c>
    </row>
    <row r="261" spans="1:10" x14ac:dyDescent="0.35">
      <c r="A261" s="148">
        <v>0.90333333333333299</v>
      </c>
      <c r="B261" s="148">
        <v>37</v>
      </c>
      <c r="C261" s="148" t="s">
        <v>81</v>
      </c>
      <c r="D261" s="148">
        <v>11127</v>
      </c>
      <c r="E261" s="148" t="s">
        <v>200</v>
      </c>
      <c r="F261" s="148">
        <v>12.175000000000001</v>
      </c>
      <c r="G261" s="148">
        <v>450</v>
      </c>
      <c r="H261" s="148">
        <v>0.54800000000000004</v>
      </c>
      <c r="I261" s="148" t="s">
        <v>192</v>
      </c>
      <c r="J261" s="148" t="s">
        <v>75</v>
      </c>
    </row>
    <row r="262" spans="1:10" x14ac:dyDescent="0.35">
      <c r="A262" s="148">
        <v>0.95333333333333303</v>
      </c>
      <c r="B262" s="148">
        <v>37</v>
      </c>
      <c r="C262" s="148" t="s">
        <v>81</v>
      </c>
      <c r="D262" s="148">
        <v>11790</v>
      </c>
      <c r="E262" s="148" t="s">
        <v>200</v>
      </c>
      <c r="F262" s="148">
        <v>12.175000000000001</v>
      </c>
      <c r="G262" s="148">
        <v>450</v>
      </c>
      <c r="H262" s="148">
        <v>0.54800000000000004</v>
      </c>
      <c r="I262" s="148" t="s">
        <v>192</v>
      </c>
      <c r="J262" s="148" t="s">
        <v>75</v>
      </c>
    </row>
    <row r="263" spans="1:10" x14ac:dyDescent="0.35">
      <c r="A263" s="148">
        <v>1.0033333333333301</v>
      </c>
      <c r="B263" s="148">
        <v>37</v>
      </c>
      <c r="C263" s="148" t="s">
        <v>81</v>
      </c>
      <c r="D263" s="148">
        <v>12685</v>
      </c>
      <c r="E263" s="148" t="s">
        <v>200</v>
      </c>
      <c r="F263" s="148">
        <v>12.175000000000001</v>
      </c>
      <c r="G263" s="148">
        <v>450</v>
      </c>
      <c r="H263" s="148">
        <v>0.54800000000000004</v>
      </c>
      <c r="I263" s="148" t="s">
        <v>192</v>
      </c>
      <c r="J263" s="148" t="s">
        <v>75</v>
      </c>
    </row>
    <row r="264" spans="1:10" x14ac:dyDescent="0.35">
      <c r="A264" s="148">
        <v>1.0533333333333299</v>
      </c>
      <c r="B264" s="148">
        <v>37</v>
      </c>
      <c r="C264" s="148" t="s">
        <v>81</v>
      </c>
      <c r="D264" s="148">
        <v>13459</v>
      </c>
      <c r="E264" s="148" t="s">
        <v>200</v>
      </c>
      <c r="F264" s="148">
        <v>12.175000000000001</v>
      </c>
      <c r="G264" s="148">
        <v>450</v>
      </c>
      <c r="H264" s="148">
        <v>0.54800000000000004</v>
      </c>
      <c r="I264" s="148" t="s">
        <v>192</v>
      </c>
      <c r="J264" s="148" t="s">
        <v>75</v>
      </c>
    </row>
    <row r="265" spans="1:10" x14ac:dyDescent="0.35">
      <c r="A265" s="148">
        <v>1.1033333333333299</v>
      </c>
      <c r="B265" s="148">
        <v>37</v>
      </c>
      <c r="C265" s="148" t="s">
        <v>81</v>
      </c>
      <c r="D265" s="148">
        <v>14098</v>
      </c>
      <c r="E265" s="148" t="s">
        <v>200</v>
      </c>
      <c r="F265" s="148">
        <v>12.175000000000001</v>
      </c>
      <c r="G265" s="148">
        <v>450</v>
      </c>
      <c r="H265" s="148">
        <v>0.54800000000000004</v>
      </c>
      <c r="I265" s="148" t="s">
        <v>192</v>
      </c>
      <c r="J265" s="148" t="s">
        <v>75</v>
      </c>
    </row>
    <row r="266" spans="1:10" x14ac:dyDescent="0.35">
      <c r="A266" s="148">
        <v>1.15333333333333</v>
      </c>
      <c r="B266" s="148">
        <v>37</v>
      </c>
      <c r="C266" s="148" t="s">
        <v>81</v>
      </c>
      <c r="D266" s="148">
        <v>14579</v>
      </c>
      <c r="E266" s="148" t="s">
        <v>200</v>
      </c>
      <c r="F266" s="148">
        <v>12.175000000000001</v>
      </c>
      <c r="G266" s="148">
        <v>450</v>
      </c>
      <c r="H266" s="148">
        <v>0.54800000000000004</v>
      </c>
      <c r="I266" s="148" t="s">
        <v>192</v>
      </c>
      <c r="J266" s="148" t="s">
        <v>75</v>
      </c>
    </row>
    <row r="267" spans="1:10" x14ac:dyDescent="0.35">
      <c r="A267" s="148">
        <v>1.20333333333333</v>
      </c>
      <c r="B267" s="148">
        <v>37</v>
      </c>
      <c r="C267" s="148" t="s">
        <v>81</v>
      </c>
      <c r="D267" s="148">
        <v>15609</v>
      </c>
      <c r="E267" s="148" t="s">
        <v>200</v>
      </c>
      <c r="F267" s="148">
        <v>12.175000000000001</v>
      </c>
      <c r="G267" s="148">
        <v>450</v>
      </c>
      <c r="H267" s="148">
        <v>0.54800000000000004</v>
      </c>
      <c r="I267" s="148" t="s">
        <v>192</v>
      </c>
      <c r="J267" s="148" t="s">
        <v>75</v>
      </c>
    </row>
    <row r="268" spans="1:10" x14ac:dyDescent="0.35">
      <c r="A268" s="148">
        <v>1.2533333333333301</v>
      </c>
      <c r="B268" s="148">
        <v>37</v>
      </c>
      <c r="C268" s="148" t="s">
        <v>81</v>
      </c>
      <c r="D268" s="148">
        <v>15920</v>
      </c>
      <c r="E268" s="148" t="s">
        <v>200</v>
      </c>
      <c r="F268" s="148">
        <v>12.175000000000001</v>
      </c>
      <c r="G268" s="148">
        <v>450</v>
      </c>
      <c r="H268" s="148">
        <v>0.54800000000000004</v>
      </c>
      <c r="I268" s="148" t="s">
        <v>192</v>
      </c>
      <c r="J268" s="148" t="s">
        <v>75</v>
      </c>
    </row>
    <row r="269" spans="1:10" x14ac:dyDescent="0.35">
      <c r="A269" s="148">
        <v>1.3033333333333299</v>
      </c>
      <c r="B269" s="148">
        <v>37</v>
      </c>
      <c r="C269" s="148" t="s">
        <v>81</v>
      </c>
      <c r="D269" s="148">
        <v>16451</v>
      </c>
      <c r="E269" s="148" t="s">
        <v>200</v>
      </c>
      <c r="F269" s="148">
        <v>12.175000000000001</v>
      </c>
      <c r="G269" s="148">
        <v>450</v>
      </c>
      <c r="H269" s="148">
        <v>0.54800000000000004</v>
      </c>
      <c r="I269" s="148" t="s">
        <v>192</v>
      </c>
      <c r="J269" s="148" t="s">
        <v>75</v>
      </c>
    </row>
    <row r="270" spans="1:10" x14ac:dyDescent="0.35">
      <c r="A270" s="148">
        <v>1.3533333333333299</v>
      </c>
      <c r="B270" s="148">
        <v>37</v>
      </c>
      <c r="C270" s="148" t="s">
        <v>81</v>
      </c>
      <c r="D270" s="148">
        <v>17143</v>
      </c>
      <c r="E270" s="148" t="s">
        <v>200</v>
      </c>
      <c r="F270" s="148">
        <v>12.175000000000001</v>
      </c>
      <c r="G270" s="148">
        <v>450</v>
      </c>
      <c r="H270" s="148">
        <v>0.54800000000000004</v>
      </c>
      <c r="I270" s="148" t="s">
        <v>192</v>
      </c>
      <c r="J270" s="148" t="s">
        <v>75</v>
      </c>
    </row>
    <row r="271" spans="1:10" x14ac:dyDescent="0.35">
      <c r="A271" s="148">
        <v>1.40333333333333</v>
      </c>
      <c r="B271" s="148">
        <v>37</v>
      </c>
      <c r="C271" s="148" t="s">
        <v>81</v>
      </c>
      <c r="D271" s="148">
        <v>17820</v>
      </c>
      <c r="E271" s="148" t="s">
        <v>200</v>
      </c>
      <c r="F271" s="148">
        <v>12.175000000000001</v>
      </c>
      <c r="G271" s="148">
        <v>450</v>
      </c>
      <c r="H271" s="148">
        <v>0.54800000000000004</v>
      </c>
      <c r="I271" s="148" t="s">
        <v>192</v>
      </c>
      <c r="J271" s="148" t="s">
        <v>75</v>
      </c>
    </row>
    <row r="272" spans="1:10" x14ac:dyDescent="0.35">
      <c r="A272" s="148">
        <v>1.45333333333333</v>
      </c>
      <c r="B272" s="148">
        <v>37</v>
      </c>
      <c r="C272" s="148" t="s">
        <v>81</v>
      </c>
      <c r="D272" s="148">
        <v>18007</v>
      </c>
      <c r="E272" s="148" t="s">
        <v>200</v>
      </c>
      <c r="F272" s="148">
        <v>12.175000000000001</v>
      </c>
      <c r="G272" s="148">
        <v>450</v>
      </c>
      <c r="H272" s="148">
        <v>0.54800000000000004</v>
      </c>
      <c r="I272" s="148" t="s">
        <v>192</v>
      </c>
      <c r="J272" s="148" t="s">
        <v>75</v>
      </c>
    </row>
    <row r="273" spans="1:10" x14ac:dyDescent="0.35">
      <c r="A273" s="148">
        <v>1.5033333333333301</v>
      </c>
      <c r="B273" s="148">
        <v>37</v>
      </c>
      <c r="C273" s="148" t="s">
        <v>81</v>
      </c>
      <c r="D273" s="148">
        <v>18608</v>
      </c>
      <c r="E273" s="148" t="s">
        <v>200</v>
      </c>
      <c r="F273" s="148">
        <v>12.175000000000001</v>
      </c>
      <c r="G273" s="148">
        <v>450</v>
      </c>
      <c r="H273" s="148">
        <v>0.54800000000000004</v>
      </c>
      <c r="I273" s="148" t="s">
        <v>192</v>
      </c>
      <c r="J273" s="148" t="s">
        <v>75</v>
      </c>
    </row>
    <row r="274" spans="1:10" x14ac:dyDescent="0.35">
      <c r="A274" s="148">
        <v>1.5533333333333299</v>
      </c>
      <c r="B274" s="148">
        <v>37</v>
      </c>
      <c r="C274" s="148" t="s">
        <v>81</v>
      </c>
      <c r="D274" s="148">
        <v>18880</v>
      </c>
      <c r="E274" s="148" t="s">
        <v>200</v>
      </c>
      <c r="F274" s="148">
        <v>12.175000000000001</v>
      </c>
      <c r="G274" s="148">
        <v>450</v>
      </c>
      <c r="H274" s="148">
        <v>0.54800000000000004</v>
      </c>
      <c r="I274" s="148" t="s">
        <v>192</v>
      </c>
      <c r="J274" s="148" t="s">
        <v>75</v>
      </c>
    </row>
    <row r="275" spans="1:10" x14ac:dyDescent="0.35">
      <c r="A275" s="148">
        <v>1.6033333333333299</v>
      </c>
      <c r="B275" s="148">
        <v>37</v>
      </c>
      <c r="C275" s="148" t="s">
        <v>81</v>
      </c>
      <c r="D275" s="148">
        <v>19105</v>
      </c>
      <c r="E275" s="148" t="s">
        <v>200</v>
      </c>
      <c r="F275" s="148">
        <v>12.175000000000001</v>
      </c>
      <c r="G275" s="148">
        <v>450</v>
      </c>
      <c r="H275" s="148">
        <v>0.54800000000000004</v>
      </c>
      <c r="I275" s="148" t="s">
        <v>192</v>
      </c>
      <c r="J275" s="148" t="s">
        <v>75</v>
      </c>
    </row>
    <row r="276" spans="1:10" x14ac:dyDescent="0.35">
      <c r="A276" s="148">
        <v>1.65333333333333</v>
      </c>
      <c r="B276" s="148">
        <v>37</v>
      </c>
      <c r="C276" s="148" t="s">
        <v>81</v>
      </c>
      <c r="D276" s="148">
        <v>19386</v>
      </c>
      <c r="E276" s="148" t="s">
        <v>200</v>
      </c>
      <c r="F276" s="148">
        <v>12.175000000000001</v>
      </c>
      <c r="G276" s="148">
        <v>450</v>
      </c>
      <c r="H276" s="148">
        <v>0.54800000000000004</v>
      </c>
      <c r="I276" s="148" t="s">
        <v>192</v>
      </c>
      <c r="J276" s="148" t="s">
        <v>75</v>
      </c>
    </row>
    <row r="277" spans="1:10" x14ac:dyDescent="0.35">
      <c r="A277" s="148">
        <v>1.70333333333333</v>
      </c>
      <c r="B277" s="148">
        <v>37</v>
      </c>
      <c r="C277" s="148" t="s">
        <v>81</v>
      </c>
      <c r="D277" s="148">
        <v>19692</v>
      </c>
      <c r="E277" s="148" t="s">
        <v>200</v>
      </c>
      <c r="F277" s="148">
        <v>12.175000000000001</v>
      </c>
      <c r="G277" s="148">
        <v>450</v>
      </c>
      <c r="H277" s="148">
        <v>0.54800000000000004</v>
      </c>
      <c r="I277" s="148" t="s">
        <v>192</v>
      </c>
      <c r="J277" s="148" t="s">
        <v>75</v>
      </c>
    </row>
    <row r="278" spans="1:10" x14ac:dyDescent="0.35">
      <c r="A278" s="148">
        <v>1.7533333333333301</v>
      </c>
      <c r="B278" s="148">
        <v>37</v>
      </c>
      <c r="C278" s="148" t="s">
        <v>81</v>
      </c>
      <c r="D278" s="148">
        <v>19785</v>
      </c>
      <c r="E278" s="148" t="s">
        <v>200</v>
      </c>
      <c r="F278" s="148">
        <v>12.175000000000001</v>
      </c>
      <c r="G278" s="148">
        <v>450</v>
      </c>
      <c r="H278" s="148">
        <v>0.54800000000000004</v>
      </c>
      <c r="I278" s="148" t="s">
        <v>192</v>
      </c>
      <c r="J278" s="148" t="s">
        <v>75</v>
      </c>
    </row>
    <row r="279" spans="1:10" x14ac:dyDescent="0.35">
      <c r="A279" s="148">
        <v>1.8033333333333299</v>
      </c>
      <c r="B279" s="148">
        <v>37</v>
      </c>
      <c r="C279" s="148" t="s">
        <v>81</v>
      </c>
      <c r="D279" s="148">
        <v>19955</v>
      </c>
      <c r="E279" s="148" t="s">
        <v>200</v>
      </c>
      <c r="F279" s="148">
        <v>12.175000000000001</v>
      </c>
      <c r="G279" s="148">
        <v>450</v>
      </c>
      <c r="H279" s="148">
        <v>0.54800000000000004</v>
      </c>
      <c r="I279" s="148" t="s">
        <v>192</v>
      </c>
      <c r="J279" s="148" t="s">
        <v>75</v>
      </c>
    </row>
    <row r="280" spans="1:10" x14ac:dyDescent="0.35">
      <c r="A280" s="148">
        <v>1.8533333333333299</v>
      </c>
      <c r="B280" s="148">
        <v>37</v>
      </c>
      <c r="C280" s="148" t="s">
        <v>81</v>
      </c>
      <c r="D280" s="148">
        <v>20108</v>
      </c>
      <c r="E280" s="148" t="s">
        <v>200</v>
      </c>
      <c r="F280" s="148">
        <v>12.175000000000001</v>
      </c>
      <c r="G280" s="148">
        <v>450</v>
      </c>
      <c r="H280" s="148">
        <v>0.54800000000000004</v>
      </c>
      <c r="I280" s="148" t="s">
        <v>192</v>
      </c>
      <c r="J280" s="148" t="s">
        <v>75</v>
      </c>
    </row>
    <row r="281" spans="1:10" x14ac:dyDescent="0.35">
      <c r="A281" s="148">
        <v>1.90333333333333</v>
      </c>
      <c r="B281" s="148">
        <v>37</v>
      </c>
      <c r="C281" s="148" t="s">
        <v>81</v>
      </c>
      <c r="D281" s="148">
        <v>20135</v>
      </c>
      <c r="E281" s="148" t="s">
        <v>200</v>
      </c>
      <c r="F281" s="148">
        <v>12.175000000000001</v>
      </c>
      <c r="G281" s="148">
        <v>450</v>
      </c>
      <c r="H281" s="148">
        <v>0.54800000000000004</v>
      </c>
      <c r="I281" s="148" t="s">
        <v>192</v>
      </c>
      <c r="J281" s="148" t="s">
        <v>75</v>
      </c>
    </row>
    <row r="282" spans="1:10" x14ac:dyDescent="0.35">
      <c r="A282" s="148">
        <v>1.95333333333333</v>
      </c>
      <c r="B282" s="148">
        <v>37</v>
      </c>
      <c r="C282" s="148" t="s">
        <v>81</v>
      </c>
      <c r="D282" s="148">
        <v>20479</v>
      </c>
      <c r="E282" s="148" t="s">
        <v>200</v>
      </c>
      <c r="F282" s="148">
        <v>12.175000000000001</v>
      </c>
      <c r="G282" s="148">
        <v>450</v>
      </c>
      <c r="H282" s="148">
        <v>0.54800000000000004</v>
      </c>
      <c r="I282" s="148" t="s">
        <v>192</v>
      </c>
      <c r="J282" s="148" t="s">
        <v>75</v>
      </c>
    </row>
    <row r="283" spans="1:10" x14ac:dyDescent="0.35">
      <c r="A283" s="148">
        <v>2.0033333333333299</v>
      </c>
      <c r="B283" s="148">
        <v>37</v>
      </c>
      <c r="C283" s="148" t="s">
        <v>81</v>
      </c>
      <c r="D283" s="148">
        <v>20571</v>
      </c>
      <c r="E283" s="148" t="s">
        <v>200</v>
      </c>
      <c r="F283" s="148">
        <v>12.175000000000001</v>
      </c>
      <c r="G283" s="148">
        <v>450</v>
      </c>
      <c r="H283" s="148">
        <v>0.54800000000000004</v>
      </c>
      <c r="I283" s="148" t="s">
        <v>192</v>
      </c>
      <c r="J283" s="148" t="s">
        <v>75</v>
      </c>
    </row>
    <row r="284" spans="1:10" x14ac:dyDescent="0.35">
      <c r="A284" s="148">
        <v>2.0533333333333301</v>
      </c>
      <c r="B284" s="148">
        <v>36.9</v>
      </c>
      <c r="C284" s="148" t="s">
        <v>81</v>
      </c>
      <c r="D284" s="148">
        <v>20288</v>
      </c>
      <c r="E284" s="148" t="s">
        <v>200</v>
      </c>
      <c r="F284" s="148">
        <v>12.175000000000001</v>
      </c>
      <c r="G284" s="148">
        <v>450</v>
      </c>
      <c r="H284" s="148">
        <v>0.54800000000000004</v>
      </c>
      <c r="I284" s="148" t="s">
        <v>192</v>
      </c>
      <c r="J284" s="148" t="s">
        <v>75</v>
      </c>
    </row>
    <row r="285" spans="1:10" x14ac:dyDescent="0.35">
      <c r="A285" s="148">
        <v>2.1033333333333299</v>
      </c>
      <c r="B285" s="148">
        <v>37</v>
      </c>
      <c r="C285" s="148" t="s">
        <v>81</v>
      </c>
      <c r="D285" s="148">
        <v>20230</v>
      </c>
      <c r="E285" s="148" t="s">
        <v>200</v>
      </c>
      <c r="F285" s="148">
        <v>12.175000000000001</v>
      </c>
      <c r="G285" s="148">
        <v>450</v>
      </c>
      <c r="H285" s="148">
        <v>0.54800000000000004</v>
      </c>
      <c r="I285" s="148" t="s">
        <v>192</v>
      </c>
      <c r="J285" s="148" t="s">
        <v>75</v>
      </c>
    </row>
    <row r="286" spans="1:10" x14ac:dyDescent="0.35">
      <c r="A286" s="148">
        <v>2.1533333333333302</v>
      </c>
      <c r="B286" s="148">
        <v>37</v>
      </c>
      <c r="C286" s="148" t="s">
        <v>81</v>
      </c>
      <c r="D286" s="148">
        <v>20639</v>
      </c>
      <c r="E286" s="148" t="s">
        <v>200</v>
      </c>
      <c r="F286" s="148">
        <v>12.175000000000001</v>
      </c>
      <c r="G286" s="148">
        <v>450</v>
      </c>
      <c r="H286" s="148">
        <v>0.54800000000000004</v>
      </c>
      <c r="I286" s="148" t="s">
        <v>192</v>
      </c>
      <c r="J286" s="148" t="s">
        <v>75</v>
      </c>
    </row>
    <row r="287" spans="1:10" x14ac:dyDescent="0.35">
      <c r="A287" s="148">
        <v>2.20333333333333</v>
      </c>
      <c r="B287" s="148">
        <v>37</v>
      </c>
      <c r="C287" s="148" t="s">
        <v>81</v>
      </c>
      <c r="D287" s="148">
        <v>20479</v>
      </c>
      <c r="E287" s="148" t="s">
        <v>200</v>
      </c>
      <c r="F287" s="148">
        <v>12.175000000000001</v>
      </c>
      <c r="G287" s="148">
        <v>450</v>
      </c>
      <c r="H287" s="148">
        <v>0.54800000000000004</v>
      </c>
      <c r="I287" s="148" t="s">
        <v>192</v>
      </c>
      <c r="J287" s="148" t="s">
        <v>75</v>
      </c>
    </row>
    <row r="288" spans="1:10" x14ac:dyDescent="0.35">
      <c r="A288" s="148">
        <v>2.2533333333333299</v>
      </c>
      <c r="B288" s="148">
        <v>36.9</v>
      </c>
      <c r="C288" s="148" t="s">
        <v>81</v>
      </c>
      <c r="D288" s="148">
        <v>20462</v>
      </c>
      <c r="E288" s="148" t="s">
        <v>200</v>
      </c>
      <c r="F288" s="148">
        <v>12.175000000000001</v>
      </c>
      <c r="G288" s="148">
        <v>450</v>
      </c>
      <c r="H288" s="148">
        <v>0.54800000000000004</v>
      </c>
      <c r="I288" s="148" t="s">
        <v>192</v>
      </c>
      <c r="J288" s="148" t="s">
        <v>75</v>
      </c>
    </row>
    <row r="289" spans="1:10" x14ac:dyDescent="0.35">
      <c r="A289" s="148">
        <v>2.3033333333333301</v>
      </c>
      <c r="B289" s="148">
        <v>37.1</v>
      </c>
      <c r="C289" s="148" t="s">
        <v>81</v>
      </c>
      <c r="D289" s="148">
        <v>20541</v>
      </c>
      <c r="E289" s="148" t="s">
        <v>200</v>
      </c>
      <c r="F289" s="148">
        <v>12.175000000000001</v>
      </c>
      <c r="G289" s="148">
        <v>450</v>
      </c>
      <c r="H289" s="148">
        <v>0.54800000000000004</v>
      </c>
      <c r="I289" s="148" t="s">
        <v>192</v>
      </c>
      <c r="J289" s="148" t="s">
        <v>75</v>
      </c>
    </row>
    <row r="290" spans="1:10" x14ac:dyDescent="0.35">
      <c r="A290" s="148">
        <v>2.3533333333333299</v>
      </c>
      <c r="B290" s="148">
        <v>37</v>
      </c>
      <c r="C290" s="148" t="s">
        <v>81</v>
      </c>
      <c r="D290" s="148">
        <v>20397</v>
      </c>
      <c r="E290" s="148" t="s">
        <v>200</v>
      </c>
      <c r="F290" s="148">
        <v>12.175000000000001</v>
      </c>
      <c r="G290" s="148">
        <v>450</v>
      </c>
      <c r="H290" s="148">
        <v>0.54800000000000004</v>
      </c>
      <c r="I290" s="148" t="s">
        <v>192</v>
      </c>
      <c r="J290" s="148" t="s">
        <v>75</v>
      </c>
    </row>
    <row r="291" spans="1:10" x14ac:dyDescent="0.35">
      <c r="A291" s="148">
        <v>2.4033333333333302</v>
      </c>
      <c r="B291" s="148">
        <v>37</v>
      </c>
      <c r="C291" s="148" t="s">
        <v>81</v>
      </c>
      <c r="D291" s="148">
        <v>20741</v>
      </c>
      <c r="E291" s="148" t="s">
        <v>200</v>
      </c>
      <c r="F291" s="148">
        <v>12.175000000000001</v>
      </c>
      <c r="G291" s="148">
        <v>450</v>
      </c>
      <c r="H291" s="148">
        <v>0.54800000000000004</v>
      </c>
      <c r="I291" s="148" t="s">
        <v>192</v>
      </c>
      <c r="J291" s="148" t="s">
        <v>75</v>
      </c>
    </row>
    <row r="292" spans="1:10" x14ac:dyDescent="0.35">
      <c r="A292" s="148">
        <v>2.45333333333333</v>
      </c>
      <c r="B292" s="148">
        <v>37</v>
      </c>
      <c r="C292" s="148" t="s">
        <v>81</v>
      </c>
      <c r="D292" s="148">
        <v>20580</v>
      </c>
      <c r="E292" s="148" t="s">
        <v>200</v>
      </c>
      <c r="F292" s="148">
        <v>12.175000000000001</v>
      </c>
      <c r="G292" s="148">
        <v>450</v>
      </c>
      <c r="H292" s="148">
        <v>0.54800000000000004</v>
      </c>
      <c r="I292" s="148" t="s">
        <v>192</v>
      </c>
      <c r="J292" s="148" t="s">
        <v>75</v>
      </c>
    </row>
    <row r="293" spans="1:10" x14ac:dyDescent="0.35">
      <c r="A293" s="148">
        <v>2.5033333333333299</v>
      </c>
      <c r="B293" s="148">
        <v>37</v>
      </c>
      <c r="C293" s="148" t="s">
        <v>81</v>
      </c>
      <c r="D293" s="148">
        <v>20787</v>
      </c>
      <c r="E293" s="148" t="s">
        <v>200</v>
      </c>
      <c r="F293" s="148">
        <v>12.175000000000001</v>
      </c>
      <c r="G293" s="148">
        <v>450</v>
      </c>
      <c r="H293" s="148">
        <v>0.54800000000000004</v>
      </c>
      <c r="I293" s="148" t="s">
        <v>192</v>
      </c>
      <c r="J293" s="148" t="s">
        <v>75</v>
      </c>
    </row>
    <row r="294" spans="1:10" x14ac:dyDescent="0.35">
      <c r="A294" s="148">
        <v>2.5533333333333301</v>
      </c>
      <c r="B294" s="148">
        <v>37</v>
      </c>
      <c r="C294" s="148" t="s">
        <v>81</v>
      </c>
      <c r="D294" s="148">
        <v>20681</v>
      </c>
      <c r="E294" s="148" t="s">
        <v>200</v>
      </c>
      <c r="F294" s="148">
        <v>12.175000000000001</v>
      </c>
      <c r="G294" s="148">
        <v>450</v>
      </c>
      <c r="H294" s="148">
        <v>0.54800000000000004</v>
      </c>
      <c r="I294" s="148" t="s">
        <v>192</v>
      </c>
      <c r="J294" s="148" t="s">
        <v>75</v>
      </c>
    </row>
    <row r="295" spans="1:10" x14ac:dyDescent="0.35">
      <c r="A295" s="148">
        <v>2.6033333333333299</v>
      </c>
      <c r="B295" s="148">
        <v>37</v>
      </c>
      <c r="C295" s="148" t="s">
        <v>81</v>
      </c>
      <c r="D295" s="148">
        <v>20721</v>
      </c>
      <c r="E295" s="148" t="s">
        <v>200</v>
      </c>
      <c r="F295" s="148">
        <v>12.175000000000001</v>
      </c>
      <c r="G295" s="148">
        <v>450</v>
      </c>
      <c r="H295" s="148">
        <v>0.54800000000000004</v>
      </c>
      <c r="I295" s="148" t="s">
        <v>192</v>
      </c>
      <c r="J295" s="148" t="s">
        <v>75</v>
      </c>
    </row>
    <row r="296" spans="1:10" x14ac:dyDescent="0.35">
      <c r="A296" s="148">
        <v>2.6533333333333302</v>
      </c>
      <c r="B296" s="148">
        <v>37</v>
      </c>
      <c r="C296" s="148" t="s">
        <v>81</v>
      </c>
      <c r="D296" s="148">
        <v>20720</v>
      </c>
      <c r="E296" s="148" t="s">
        <v>200</v>
      </c>
      <c r="F296" s="148">
        <v>12.175000000000001</v>
      </c>
      <c r="G296" s="148">
        <v>450</v>
      </c>
      <c r="H296" s="148">
        <v>0.54800000000000004</v>
      </c>
      <c r="I296" s="148" t="s">
        <v>192</v>
      </c>
      <c r="J296" s="148" t="s">
        <v>75</v>
      </c>
    </row>
    <row r="297" spans="1:10" x14ac:dyDescent="0.35">
      <c r="A297" s="148">
        <v>2.70333333333333</v>
      </c>
      <c r="B297" s="148">
        <v>37</v>
      </c>
      <c r="C297" s="148" t="s">
        <v>81</v>
      </c>
      <c r="D297" s="148">
        <v>20573</v>
      </c>
      <c r="E297" s="148" t="s">
        <v>200</v>
      </c>
      <c r="F297" s="148">
        <v>12.175000000000001</v>
      </c>
      <c r="G297" s="148">
        <v>450</v>
      </c>
      <c r="H297" s="148">
        <v>0.54800000000000004</v>
      </c>
      <c r="I297" s="148" t="s">
        <v>192</v>
      </c>
      <c r="J297" s="148" t="s">
        <v>75</v>
      </c>
    </row>
    <row r="298" spans="1:10" x14ac:dyDescent="0.35">
      <c r="A298" s="148">
        <v>2.7533333333333299</v>
      </c>
      <c r="B298" s="148">
        <v>37</v>
      </c>
      <c r="C298" s="148" t="s">
        <v>81</v>
      </c>
      <c r="D298" s="148">
        <v>20561</v>
      </c>
      <c r="E298" s="148" t="s">
        <v>200</v>
      </c>
      <c r="F298" s="148">
        <v>12.175000000000001</v>
      </c>
      <c r="G298" s="148">
        <v>450</v>
      </c>
      <c r="H298" s="148">
        <v>0.54800000000000004</v>
      </c>
      <c r="I298" s="148" t="s">
        <v>192</v>
      </c>
      <c r="J298" s="148" t="s">
        <v>75</v>
      </c>
    </row>
    <row r="299" spans="1:10" x14ac:dyDescent="0.35">
      <c r="A299" s="148">
        <v>2.8033333333333301</v>
      </c>
      <c r="B299" s="148">
        <v>37</v>
      </c>
      <c r="C299" s="148" t="s">
        <v>81</v>
      </c>
      <c r="D299" s="148">
        <v>20147</v>
      </c>
      <c r="E299" s="148" t="s">
        <v>200</v>
      </c>
      <c r="F299" s="148">
        <v>12.175000000000001</v>
      </c>
      <c r="G299" s="148">
        <v>450</v>
      </c>
      <c r="H299" s="148">
        <v>0.54800000000000004</v>
      </c>
      <c r="I299" s="148" t="s">
        <v>192</v>
      </c>
      <c r="J299" s="148" t="s">
        <v>75</v>
      </c>
    </row>
    <row r="300" spans="1:10" x14ac:dyDescent="0.35">
      <c r="A300" s="148">
        <v>2.8533333333333299</v>
      </c>
      <c r="B300" s="148">
        <v>37</v>
      </c>
      <c r="C300" s="148" t="s">
        <v>81</v>
      </c>
      <c r="D300" s="148">
        <v>20402</v>
      </c>
      <c r="E300" s="148" t="s">
        <v>200</v>
      </c>
      <c r="F300" s="148">
        <v>12.175000000000001</v>
      </c>
      <c r="G300" s="148">
        <v>450</v>
      </c>
      <c r="H300" s="148">
        <v>0.54800000000000004</v>
      </c>
      <c r="I300" s="148" t="s">
        <v>192</v>
      </c>
      <c r="J300" s="148" t="s">
        <v>75</v>
      </c>
    </row>
    <row r="301" spans="1:10" x14ac:dyDescent="0.35">
      <c r="A301" s="148">
        <v>2.9033333333333302</v>
      </c>
      <c r="B301" s="148">
        <v>36.9</v>
      </c>
      <c r="C301" s="148" t="s">
        <v>81</v>
      </c>
      <c r="D301" s="148">
        <v>20434</v>
      </c>
      <c r="E301" s="148" t="s">
        <v>200</v>
      </c>
      <c r="F301" s="148">
        <v>12.175000000000001</v>
      </c>
      <c r="G301" s="148">
        <v>450</v>
      </c>
      <c r="H301" s="148">
        <v>0.54800000000000004</v>
      </c>
      <c r="I301" s="148" t="s">
        <v>192</v>
      </c>
      <c r="J301" s="148" t="s">
        <v>75</v>
      </c>
    </row>
    <row r="302" spans="1:10" x14ac:dyDescent="0.35">
      <c r="A302" s="148">
        <v>2.95333333333333</v>
      </c>
      <c r="B302" s="148">
        <v>37</v>
      </c>
      <c r="C302" s="148" t="s">
        <v>81</v>
      </c>
      <c r="D302" s="148">
        <v>20440</v>
      </c>
      <c r="E302" s="148" t="s">
        <v>200</v>
      </c>
      <c r="F302" s="148">
        <v>12.175000000000001</v>
      </c>
      <c r="G302" s="148">
        <v>450</v>
      </c>
      <c r="H302" s="148">
        <v>0.54800000000000004</v>
      </c>
      <c r="I302" s="148" t="s">
        <v>192</v>
      </c>
      <c r="J302" s="148" t="s">
        <v>75</v>
      </c>
    </row>
    <row r="303" spans="1:10" x14ac:dyDescent="0.35">
      <c r="A303" s="148">
        <v>3.0033333333333299</v>
      </c>
      <c r="B303" s="148">
        <v>37</v>
      </c>
      <c r="C303" s="148" t="s">
        <v>81</v>
      </c>
      <c r="D303" s="148">
        <v>20691</v>
      </c>
      <c r="E303" s="148" t="s">
        <v>200</v>
      </c>
      <c r="F303" s="148">
        <v>12.175000000000001</v>
      </c>
      <c r="G303" s="148">
        <v>450</v>
      </c>
      <c r="H303" s="148">
        <v>0.54800000000000004</v>
      </c>
      <c r="I303" s="148" t="s">
        <v>192</v>
      </c>
      <c r="J303" s="148" t="s">
        <v>75</v>
      </c>
    </row>
    <row r="304" spans="1:10" x14ac:dyDescent="0.35">
      <c r="A304" s="148">
        <v>3.0533333333333301</v>
      </c>
      <c r="B304" s="148">
        <v>37</v>
      </c>
      <c r="C304" s="148" t="s">
        <v>81</v>
      </c>
      <c r="D304" s="148">
        <v>20408</v>
      </c>
      <c r="E304" s="148" t="s">
        <v>200</v>
      </c>
      <c r="F304" s="148">
        <v>12.175000000000001</v>
      </c>
      <c r="G304" s="148">
        <v>450</v>
      </c>
      <c r="H304" s="148">
        <v>0.54800000000000004</v>
      </c>
      <c r="I304" s="148" t="s">
        <v>192</v>
      </c>
      <c r="J304" s="148" t="s">
        <v>75</v>
      </c>
    </row>
    <row r="305" spans="1:10" x14ac:dyDescent="0.35">
      <c r="A305" s="148">
        <v>3.1033333333333299</v>
      </c>
      <c r="B305" s="148">
        <v>37</v>
      </c>
      <c r="C305" s="148" t="s">
        <v>81</v>
      </c>
      <c r="D305" s="148">
        <v>20472</v>
      </c>
      <c r="E305" s="148" t="s">
        <v>200</v>
      </c>
      <c r="F305" s="148">
        <v>12.175000000000001</v>
      </c>
      <c r="G305" s="148">
        <v>450</v>
      </c>
      <c r="H305" s="148">
        <v>0.54800000000000004</v>
      </c>
      <c r="I305" s="148" t="s">
        <v>192</v>
      </c>
      <c r="J305" s="148" t="s">
        <v>75</v>
      </c>
    </row>
    <row r="306" spans="1:10" x14ac:dyDescent="0.35">
      <c r="A306" s="148">
        <v>3.1533333333333302</v>
      </c>
      <c r="B306" s="148">
        <v>37</v>
      </c>
      <c r="C306" s="148" t="s">
        <v>81</v>
      </c>
      <c r="D306" s="148">
        <v>20676</v>
      </c>
      <c r="E306" s="148" t="s">
        <v>200</v>
      </c>
      <c r="F306" s="148">
        <v>12.175000000000001</v>
      </c>
      <c r="G306" s="148">
        <v>450</v>
      </c>
      <c r="H306" s="148">
        <v>0.54800000000000004</v>
      </c>
      <c r="I306" s="148" t="s">
        <v>192</v>
      </c>
      <c r="J306" s="148" t="s">
        <v>75</v>
      </c>
    </row>
    <row r="307" spans="1:10" x14ac:dyDescent="0.35">
      <c r="A307" s="148">
        <v>3.20333333333333</v>
      </c>
      <c r="B307" s="148">
        <v>37</v>
      </c>
      <c r="C307" s="148" t="s">
        <v>81</v>
      </c>
      <c r="D307" s="148">
        <v>20205</v>
      </c>
      <c r="E307" s="148" t="s">
        <v>200</v>
      </c>
      <c r="F307" s="148">
        <v>12.175000000000001</v>
      </c>
      <c r="G307" s="148">
        <v>450</v>
      </c>
      <c r="H307" s="148">
        <v>0.54800000000000004</v>
      </c>
      <c r="I307" s="148" t="s">
        <v>192</v>
      </c>
      <c r="J307" s="148" t="s">
        <v>75</v>
      </c>
    </row>
    <row r="308" spans="1:10" x14ac:dyDescent="0.35">
      <c r="A308" s="148">
        <v>3.2533333333333299</v>
      </c>
      <c r="B308" s="148">
        <v>37</v>
      </c>
      <c r="C308" s="148" t="s">
        <v>81</v>
      </c>
      <c r="D308" s="148">
        <v>20442</v>
      </c>
      <c r="E308" s="148" t="s">
        <v>200</v>
      </c>
      <c r="F308" s="148">
        <v>12.175000000000001</v>
      </c>
      <c r="G308" s="148">
        <v>450</v>
      </c>
      <c r="H308" s="148">
        <v>0.54800000000000004</v>
      </c>
      <c r="I308" s="148" t="s">
        <v>192</v>
      </c>
      <c r="J308" s="148" t="s">
        <v>75</v>
      </c>
    </row>
    <row r="309" spans="1:10" x14ac:dyDescent="0.35">
      <c r="A309" s="148">
        <v>3.3033333333333301</v>
      </c>
      <c r="B309" s="148">
        <v>37</v>
      </c>
      <c r="C309" s="148" t="s">
        <v>81</v>
      </c>
      <c r="D309" s="148">
        <v>20513</v>
      </c>
      <c r="E309" s="148" t="s">
        <v>200</v>
      </c>
      <c r="F309" s="148">
        <v>12.175000000000001</v>
      </c>
      <c r="G309" s="148">
        <v>450</v>
      </c>
      <c r="H309" s="148">
        <v>0.54800000000000004</v>
      </c>
      <c r="I309" s="148" t="s">
        <v>192</v>
      </c>
      <c r="J309" s="148" t="s">
        <v>75</v>
      </c>
    </row>
    <row r="310" spans="1:10" x14ac:dyDescent="0.35">
      <c r="A310" s="148">
        <v>3.3533333333333299</v>
      </c>
      <c r="B310" s="148">
        <v>37</v>
      </c>
      <c r="C310" s="148" t="s">
        <v>81</v>
      </c>
      <c r="D310" s="148">
        <v>20636</v>
      </c>
      <c r="E310" s="148" t="s">
        <v>200</v>
      </c>
      <c r="F310" s="148">
        <v>12.175000000000001</v>
      </c>
      <c r="G310" s="148">
        <v>450</v>
      </c>
      <c r="H310" s="148">
        <v>0.54800000000000004</v>
      </c>
      <c r="I310" s="148" t="s">
        <v>192</v>
      </c>
      <c r="J310" s="148" t="s">
        <v>75</v>
      </c>
    </row>
    <row r="311" spans="1:10" x14ac:dyDescent="0.35">
      <c r="A311" s="148">
        <v>3.4033333333333302</v>
      </c>
      <c r="B311" s="148">
        <v>37</v>
      </c>
      <c r="C311" s="148" t="s">
        <v>81</v>
      </c>
      <c r="D311" s="148">
        <v>20374</v>
      </c>
      <c r="E311" s="148" t="s">
        <v>200</v>
      </c>
      <c r="F311" s="148">
        <v>12.175000000000001</v>
      </c>
      <c r="G311" s="148">
        <v>450</v>
      </c>
      <c r="H311" s="148">
        <v>0.54800000000000004</v>
      </c>
      <c r="I311" s="148" t="s">
        <v>192</v>
      </c>
      <c r="J311" s="148" t="s">
        <v>75</v>
      </c>
    </row>
    <row r="312" spans="1:10" x14ac:dyDescent="0.35">
      <c r="A312" s="148">
        <v>3.45333333333333</v>
      </c>
      <c r="B312" s="148">
        <v>37</v>
      </c>
      <c r="C312" s="148" t="s">
        <v>81</v>
      </c>
      <c r="D312" s="148">
        <v>20553</v>
      </c>
      <c r="E312" s="148" t="s">
        <v>200</v>
      </c>
      <c r="F312" s="148">
        <v>12.175000000000001</v>
      </c>
      <c r="G312" s="148">
        <v>450</v>
      </c>
      <c r="H312" s="148">
        <v>0.54800000000000004</v>
      </c>
      <c r="I312" s="148" t="s">
        <v>192</v>
      </c>
      <c r="J312" s="148" t="s">
        <v>75</v>
      </c>
    </row>
    <row r="313" spans="1:10" x14ac:dyDescent="0.35">
      <c r="A313" s="148">
        <v>3.5033333333333299</v>
      </c>
      <c r="B313" s="148">
        <v>37</v>
      </c>
      <c r="C313" s="148" t="s">
        <v>81</v>
      </c>
      <c r="D313" s="148">
        <v>20775</v>
      </c>
      <c r="E313" s="148" t="s">
        <v>200</v>
      </c>
      <c r="F313" s="148">
        <v>12.175000000000001</v>
      </c>
      <c r="G313" s="148">
        <v>450</v>
      </c>
      <c r="H313" s="148">
        <v>0.54800000000000004</v>
      </c>
      <c r="I313" s="148" t="s">
        <v>192</v>
      </c>
      <c r="J313" s="148" t="s">
        <v>75</v>
      </c>
    </row>
    <row r="314" spans="1:10" x14ac:dyDescent="0.35">
      <c r="A314" s="148">
        <v>3.5533333333333301</v>
      </c>
      <c r="B314" s="148">
        <v>37</v>
      </c>
      <c r="C314" s="148" t="s">
        <v>81</v>
      </c>
      <c r="D314" s="148">
        <v>20458</v>
      </c>
      <c r="E314" s="148" t="s">
        <v>200</v>
      </c>
      <c r="F314" s="148">
        <v>12.175000000000001</v>
      </c>
      <c r="G314" s="148">
        <v>450</v>
      </c>
      <c r="H314" s="148">
        <v>0.54800000000000004</v>
      </c>
      <c r="I314" s="148" t="s">
        <v>192</v>
      </c>
      <c r="J314" s="148" t="s">
        <v>75</v>
      </c>
    </row>
    <row r="315" spans="1:10" x14ac:dyDescent="0.35">
      <c r="A315" s="148">
        <v>3.6033333333333299</v>
      </c>
      <c r="B315" s="148">
        <v>37</v>
      </c>
      <c r="C315" s="148" t="s">
        <v>81</v>
      </c>
      <c r="D315" s="148">
        <v>20238</v>
      </c>
      <c r="E315" s="148" t="s">
        <v>200</v>
      </c>
      <c r="F315" s="148">
        <v>12.175000000000001</v>
      </c>
      <c r="G315" s="148">
        <v>450</v>
      </c>
      <c r="H315" s="148">
        <v>0.54800000000000004</v>
      </c>
      <c r="I315" s="148" t="s">
        <v>192</v>
      </c>
      <c r="J315" s="148" t="s">
        <v>75</v>
      </c>
    </row>
    <row r="316" spans="1:10" x14ac:dyDescent="0.35">
      <c r="A316" s="148">
        <v>3.6533333333333302</v>
      </c>
      <c r="B316" s="148">
        <v>37</v>
      </c>
      <c r="C316" s="148" t="s">
        <v>81</v>
      </c>
      <c r="D316" s="148">
        <v>20401</v>
      </c>
      <c r="E316" s="148" t="s">
        <v>200</v>
      </c>
      <c r="F316" s="148">
        <v>12.175000000000001</v>
      </c>
      <c r="G316" s="148">
        <v>450</v>
      </c>
      <c r="H316" s="148">
        <v>0.54800000000000004</v>
      </c>
      <c r="I316" s="148" t="s">
        <v>192</v>
      </c>
      <c r="J316" s="148" t="s">
        <v>75</v>
      </c>
    </row>
    <row r="317" spans="1:10" x14ac:dyDescent="0.35">
      <c r="A317" s="148">
        <v>3.70333333333333</v>
      </c>
      <c r="B317" s="148">
        <v>37</v>
      </c>
      <c r="C317" s="148" t="s">
        <v>81</v>
      </c>
      <c r="D317" s="148">
        <v>20521</v>
      </c>
      <c r="E317" s="148" t="s">
        <v>200</v>
      </c>
      <c r="F317" s="148">
        <v>12.175000000000001</v>
      </c>
      <c r="G317" s="148">
        <v>450</v>
      </c>
      <c r="H317" s="148">
        <v>0.54800000000000004</v>
      </c>
      <c r="I317" s="148" t="s">
        <v>192</v>
      </c>
      <c r="J317" s="148" t="s">
        <v>75</v>
      </c>
    </row>
    <row r="318" spans="1:10" x14ac:dyDescent="0.35">
      <c r="A318" s="148">
        <v>3.7533333333333299</v>
      </c>
      <c r="B318" s="148">
        <v>37</v>
      </c>
      <c r="C318" s="148" t="s">
        <v>81</v>
      </c>
      <c r="D318" s="148">
        <v>20744</v>
      </c>
      <c r="E318" s="148" t="s">
        <v>200</v>
      </c>
      <c r="F318" s="148">
        <v>12.175000000000001</v>
      </c>
      <c r="G318" s="148">
        <v>450</v>
      </c>
      <c r="H318" s="148">
        <v>0.54800000000000004</v>
      </c>
      <c r="I318" s="148" t="s">
        <v>192</v>
      </c>
      <c r="J318" s="148" t="s">
        <v>75</v>
      </c>
    </row>
    <row r="319" spans="1:10" x14ac:dyDescent="0.35">
      <c r="A319" s="148">
        <v>3.8033333333333301</v>
      </c>
      <c r="B319" s="148">
        <v>37</v>
      </c>
      <c r="C319" s="148" t="s">
        <v>81</v>
      </c>
      <c r="D319" s="148">
        <v>20505</v>
      </c>
      <c r="E319" s="148" t="s">
        <v>200</v>
      </c>
      <c r="F319" s="148">
        <v>12.175000000000001</v>
      </c>
      <c r="G319" s="148">
        <v>450</v>
      </c>
      <c r="H319" s="148">
        <v>0.54800000000000004</v>
      </c>
      <c r="I319" s="148" t="s">
        <v>192</v>
      </c>
      <c r="J319" s="148" t="s">
        <v>75</v>
      </c>
    </row>
    <row r="320" spans="1:10" x14ac:dyDescent="0.35">
      <c r="A320" s="148">
        <v>3.8533333333333299</v>
      </c>
      <c r="B320" s="148">
        <v>37</v>
      </c>
      <c r="C320" s="148" t="s">
        <v>81</v>
      </c>
      <c r="D320" s="148">
        <v>20546</v>
      </c>
      <c r="E320" s="148" t="s">
        <v>200</v>
      </c>
      <c r="F320" s="148">
        <v>12.175000000000001</v>
      </c>
      <c r="G320" s="148">
        <v>450</v>
      </c>
      <c r="H320" s="148">
        <v>0.54800000000000004</v>
      </c>
      <c r="I320" s="148" t="s">
        <v>192</v>
      </c>
      <c r="J320" s="148" t="s">
        <v>75</v>
      </c>
    </row>
    <row r="321" spans="1:10" x14ac:dyDescent="0.35">
      <c r="A321" s="148">
        <v>3.9033333333333302</v>
      </c>
      <c r="B321" s="148">
        <v>37</v>
      </c>
      <c r="C321" s="148" t="s">
        <v>81</v>
      </c>
      <c r="D321" s="148">
        <v>20366</v>
      </c>
      <c r="E321" s="148" t="s">
        <v>200</v>
      </c>
      <c r="F321" s="148">
        <v>12.175000000000001</v>
      </c>
      <c r="G321" s="148">
        <v>450</v>
      </c>
      <c r="H321" s="148">
        <v>0.54800000000000004</v>
      </c>
      <c r="I321" s="148" t="s">
        <v>192</v>
      </c>
      <c r="J321" s="148" t="s">
        <v>75</v>
      </c>
    </row>
    <row r="322" spans="1:10" x14ac:dyDescent="0.35">
      <c r="A322" s="148">
        <v>3.95333333333333</v>
      </c>
      <c r="B322" s="148">
        <v>37</v>
      </c>
      <c r="C322" s="148" t="s">
        <v>81</v>
      </c>
      <c r="D322" s="148">
        <v>20475</v>
      </c>
      <c r="E322" s="148" t="s">
        <v>200</v>
      </c>
      <c r="F322" s="148">
        <v>12.175000000000001</v>
      </c>
      <c r="G322" s="148">
        <v>450</v>
      </c>
      <c r="H322" s="148">
        <v>0.54800000000000004</v>
      </c>
      <c r="I322" s="148" t="s">
        <v>192</v>
      </c>
      <c r="J322" s="148" t="s">
        <v>75</v>
      </c>
    </row>
    <row r="323" spans="1:10" x14ac:dyDescent="0.35">
      <c r="A323" s="148">
        <v>4.0033333333333303</v>
      </c>
      <c r="B323" s="148">
        <v>37</v>
      </c>
      <c r="C323" s="148" t="s">
        <v>81</v>
      </c>
      <c r="D323" s="148">
        <v>20145</v>
      </c>
      <c r="E323" s="148" t="s">
        <v>200</v>
      </c>
      <c r="F323" s="148">
        <v>12.175000000000001</v>
      </c>
      <c r="G323" s="148">
        <v>450</v>
      </c>
      <c r="H323" s="148">
        <v>0.54800000000000004</v>
      </c>
      <c r="I323" s="148" t="s">
        <v>192</v>
      </c>
      <c r="J323" s="148" t="s">
        <v>75</v>
      </c>
    </row>
    <row r="324" spans="1:10" x14ac:dyDescent="0.35">
      <c r="A324" s="148">
        <v>4.0533333333333301</v>
      </c>
      <c r="B324" s="148">
        <v>37.1</v>
      </c>
      <c r="C324" s="148" t="s">
        <v>81</v>
      </c>
      <c r="D324" s="148">
        <v>20531</v>
      </c>
      <c r="E324" s="148" t="s">
        <v>200</v>
      </c>
      <c r="F324" s="148">
        <v>12.175000000000001</v>
      </c>
      <c r="G324" s="148">
        <v>450</v>
      </c>
      <c r="H324" s="148">
        <v>0.54800000000000004</v>
      </c>
      <c r="I324" s="148" t="s">
        <v>192</v>
      </c>
      <c r="J324" s="148" t="s">
        <v>75</v>
      </c>
    </row>
    <row r="325" spans="1:10" x14ac:dyDescent="0.35">
      <c r="A325" s="148">
        <v>4.1033333333333299</v>
      </c>
      <c r="B325" s="148">
        <v>37</v>
      </c>
      <c r="C325" s="148" t="s">
        <v>81</v>
      </c>
      <c r="D325" s="148">
        <v>20356</v>
      </c>
      <c r="E325" s="148" t="s">
        <v>200</v>
      </c>
      <c r="F325" s="148">
        <v>12.175000000000001</v>
      </c>
      <c r="G325" s="148">
        <v>450</v>
      </c>
      <c r="H325" s="148">
        <v>0.54800000000000004</v>
      </c>
      <c r="I325" s="148" t="s">
        <v>192</v>
      </c>
      <c r="J325" s="148" t="s">
        <v>75</v>
      </c>
    </row>
    <row r="326" spans="1:10" x14ac:dyDescent="0.35">
      <c r="A326" s="148">
        <v>4.1533333333333298</v>
      </c>
      <c r="B326" s="148">
        <v>37</v>
      </c>
      <c r="C326" s="148" t="s">
        <v>81</v>
      </c>
      <c r="D326" s="148">
        <v>20095</v>
      </c>
      <c r="E326" s="148" t="s">
        <v>200</v>
      </c>
      <c r="F326" s="148">
        <v>12.175000000000001</v>
      </c>
      <c r="G326" s="148">
        <v>450</v>
      </c>
      <c r="H326" s="148">
        <v>0.54800000000000004</v>
      </c>
      <c r="I326" s="148" t="s">
        <v>192</v>
      </c>
      <c r="J326" s="148" t="s">
        <v>75</v>
      </c>
    </row>
    <row r="327" spans="1:10" x14ac:dyDescent="0.35">
      <c r="A327" s="148">
        <v>4.2033333333333296</v>
      </c>
      <c r="B327" s="148">
        <v>37</v>
      </c>
      <c r="C327" s="148" t="s">
        <v>81</v>
      </c>
      <c r="D327" s="148">
        <v>20288</v>
      </c>
      <c r="E327" s="148" t="s">
        <v>200</v>
      </c>
      <c r="F327" s="148">
        <v>12.175000000000001</v>
      </c>
      <c r="G327" s="148">
        <v>450</v>
      </c>
      <c r="H327" s="148">
        <v>0.54800000000000004</v>
      </c>
      <c r="I327" s="148" t="s">
        <v>192</v>
      </c>
      <c r="J327" s="148" t="s">
        <v>75</v>
      </c>
    </row>
    <row r="328" spans="1:10" x14ac:dyDescent="0.35">
      <c r="A328" s="148">
        <v>4.2533333333333303</v>
      </c>
      <c r="B328" s="148">
        <v>37</v>
      </c>
      <c r="C328" s="148" t="s">
        <v>81</v>
      </c>
      <c r="D328" s="148">
        <v>20160</v>
      </c>
      <c r="E328" s="148" t="s">
        <v>200</v>
      </c>
      <c r="F328" s="148">
        <v>12.175000000000001</v>
      </c>
      <c r="G328" s="148">
        <v>450</v>
      </c>
      <c r="H328" s="148">
        <v>0.54800000000000004</v>
      </c>
      <c r="I328" s="148" t="s">
        <v>192</v>
      </c>
      <c r="J328" s="148" t="s">
        <v>75</v>
      </c>
    </row>
    <row r="329" spans="1:10" x14ac:dyDescent="0.35">
      <c r="A329" s="148">
        <v>4.3033333333333301</v>
      </c>
      <c r="B329" s="148">
        <v>37</v>
      </c>
      <c r="C329" s="148" t="s">
        <v>81</v>
      </c>
      <c r="D329" s="148">
        <v>20141</v>
      </c>
      <c r="E329" s="148" t="s">
        <v>200</v>
      </c>
      <c r="F329" s="148">
        <v>12.175000000000001</v>
      </c>
      <c r="G329" s="148">
        <v>450</v>
      </c>
      <c r="H329" s="148">
        <v>0.54800000000000004</v>
      </c>
      <c r="I329" s="148" t="s">
        <v>192</v>
      </c>
      <c r="J329" s="148" t="s">
        <v>75</v>
      </c>
    </row>
    <row r="330" spans="1:10" x14ac:dyDescent="0.35">
      <c r="A330" s="148">
        <v>4.3533333333333299</v>
      </c>
      <c r="B330" s="148">
        <v>37</v>
      </c>
      <c r="C330" s="148" t="s">
        <v>81</v>
      </c>
      <c r="D330" s="148">
        <v>20015</v>
      </c>
      <c r="E330" s="148" t="s">
        <v>200</v>
      </c>
      <c r="F330" s="148">
        <v>12.175000000000001</v>
      </c>
      <c r="G330" s="148">
        <v>450</v>
      </c>
      <c r="H330" s="148">
        <v>0.54800000000000004</v>
      </c>
      <c r="I330" s="148" t="s">
        <v>192</v>
      </c>
      <c r="J330" s="148" t="s">
        <v>75</v>
      </c>
    </row>
    <row r="331" spans="1:10" x14ac:dyDescent="0.35">
      <c r="A331" s="148">
        <v>4.4033333333333298</v>
      </c>
      <c r="B331" s="148">
        <v>37</v>
      </c>
      <c r="C331" s="148" t="s">
        <v>81</v>
      </c>
      <c r="D331" s="148">
        <v>20276</v>
      </c>
      <c r="E331" s="148" t="s">
        <v>200</v>
      </c>
      <c r="F331" s="148">
        <v>12.175000000000001</v>
      </c>
      <c r="G331" s="148">
        <v>450</v>
      </c>
      <c r="H331" s="148">
        <v>0.54800000000000004</v>
      </c>
      <c r="I331" s="148" t="s">
        <v>192</v>
      </c>
      <c r="J331" s="148" t="s">
        <v>75</v>
      </c>
    </row>
    <row r="332" spans="1:10" x14ac:dyDescent="0.35">
      <c r="A332" s="148">
        <v>4.4533333333333296</v>
      </c>
      <c r="B332" s="148">
        <v>37</v>
      </c>
      <c r="C332" s="148" t="s">
        <v>81</v>
      </c>
      <c r="D332" s="148">
        <v>20239</v>
      </c>
      <c r="E332" s="148" t="s">
        <v>200</v>
      </c>
      <c r="F332" s="148">
        <v>12.175000000000001</v>
      </c>
      <c r="G332" s="148">
        <v>450</v>
      </c>
      <c r="H332" s="148">
        <v>0.54800000000000004</v>
      </c>
      <c r="I332" s="148" t="s">
        <v>192</v>
      </c>
      <c r="J332" s="148" t="s">
        <v>75</v>
      </c>
    </row>
    <row r="333" spans="1:10" x14ac:dyDescent="0.35">
      <c r="A333" s="148">
        <v>4.5033333333333303</v>
      </c>
      <c r="B333" s="148">
        <v>37</v>
      </c>
      <c r="C333" s="148" t="s">
        <v>81</v>
      </c>
      <c r="D333" s="148">
        <v>20174</v>
      </c>
      <c r="E333" s="148" t="s">
        <v>200</v>
      </c>
      <c r="F333" s="148">
        <v>12.175000000000001</v>
      </c>
      <c r="G333" s="148">
        <v>450</v>
      </c>
      <c r="H333" s="148">
        <v>0.54800000000000004</v>
      </c>
      <c r="I333" s="148" t="s">
        <v>192</v>
      </c>
      <c r="J333" s="148" t="s">
        <v>75</v>
      </c>
    </row>
    <row r="334" spans="1:10" x14ac:dyDescent="0.35">
      <c r="A334" s="148">
        <v>4.5533333333333301</v>
      </c>
      <c r="B334" s="148">
        <v>37</v>
      </c>
      <c r="C334" s="148" t="s">
        <v>81</v>
      </c>
      <c r="D334" s="148">
        <v>20248</v>
      </c>
      <c r="E334" s="148" t="s">
        <v>200</v>
      </c>
      <c r="F334" s="148">
        <v>12.175000000000001</v>
      </c>
      <c r="G334" s="148">
        <v>450</v>
      </c>
      <c r="H334" s="148">
        <v>0.54800000000000004</v>
      </c>
      <c r="I334" s="148" t="s">
        <v>192</v>
      </c>
      <c r="J334" s="148" t="s">
        <v>75</v>
      </c>
    </row>
    <row r="335" spans="1:10" x14ac:dyDescent="0.35">
      <c r="A335" s="148">
        <v>4.6033333333333299</v>
      </c>
      <c r="B335" s="148">
        <v>37</v>
      </c>
      <c r="C335" s="148" t="s">
        <v>81</v>
      </c>
      <c r="D335" s="148">
        <v>20265</v>
      </c>
      <c r="E335" s="148" t="s">
        <v>200</v>
      </c>
      <c r="F335" s="148">
        <v>12.175000000000001</v>
      </c>
      <c r="G335" s="148">
        <v>450</v>
      </c>
      <c r="H335" s="148">
        <v>0.54800000000000004</v>
      </c>
      <c r="I335" s="148" t="s">
        <v>192</v>
      </c>
      <c r="J335" s="148" t="s">
        <v>75</v>
      </c>
    </row>
    <row r="336" spans="1:10" x14ac:dyDescent="0.35">
      <c r="A336" s="148">
        <v>4.6533333333333298</v>
      </c>
      <c r="B336" s="148">
        <v>36.9</v>
      </c>
      <c r="C336" s="148" t="s">
        <v>81</v>
      </c>
      <c r="D336" s="148">
        <v>20424</v>
      </c>
      <c r="E336" s="148" t="s">
        <v>200</v>
      </c>
      <c r="F336" s="148">
        <v>12.175000000000001</v>
      </c>
      <c r="G336" s="148">
        <v>450</v>
      </c>
      <c r="H336" s="148">
        <v>0.54800000000000004</v>
      </c>
      <c r="I336" s="148" t="s">
        <v>192</v>
      </c>
      <c r="J336" s="148" t="s">
        <v>75</v>
      </c>
    </row>
    <row r="337" spans="1:10" x14ac:dyDescent="0.35">
      <c r="A337" s="148">
        <v>4.7033333333333296</v>
      </c>
      <c r="B337" s="148">
        <v>37</v>
      </c>
      <c r="C337" s="148" t="s">
        <v>81</v>
      </c>
      <c r="D337" s="148">
        <v>20297</v>
      </c>
      <c r="E337" s="148" t="s">
        <v>200</v>
      </c>
      <c r="F337" s="148">
        <v>12.175000000000001</v>
      </c>
      <c r="G337" s="148">
        <v>450</v>
      </c>
      <c r="H337" s="148">
        <v>0.54800000000000004</v>
      </c>
      <c r="I337" s="148" t="s">
        <v>192</v>
      </c>
      <c r="J337" s="148" t="s">
        <v>75</v>
      </c>
    </row>
    <row r="338" spans="1:10" x14ac:dyDescent="0.35">
      <c r="A338" s="148">
        <v>4.7533333333333303</v>
      </c>
      <c r="B338" s="148">
        <v>37</v>
      </c>
      <c r="C338" s="148" t="s">
        <v>81</v>
      </c>
      <c r="D338" s="148">
        <v>20359</v>
      </c>
      <c r="E338" s="148" t="s">
        <v>200</v>
      </c>
      <c r="F338" s="148">
        <v>12.175000000000001</v>
      </c>
      <c r="G338" s="148">
        <v>450</v>
      </c>
      <c r="H338" s="148">
        <v>0.54800000000000004</v>
      </c>
      <c r="I338" s="148" t="s">
        <v>192</v>
      </c>
      <c r="J338" s="148" t="s">
        <v>75</v>
      </c>
    </row>
    <row r="339" spans="1:10" x14ac:dyDescent="0.35">
      <c r="A339" s="148">
        <v>4.8033333333333301</v>
      </c>
      <c r="B339" s="148">
        <v>37</v>
      </c>
      <c r="C339" s="148" t="s">
        <v>81</v>
      </c>
      <c r="D339" s="148">
        <v>20133</v>
      </c>
      <c r="E339" s="148" t="s">
        <v>200</v>
      </c>
      <c r="F339" s="148">
        <v>12.175000000000001</v>
      </c>
      <c r="G339" s="148">
        <v>450</v>
      </c>
      <c r="H339" s="148">
        <v>0.54800000000000004</v>
      </c>
      <c r="I339" s="148" t="s">
        <v>192</v>
      </c>
      <c r="J339" s="148" t="s">
        <v>75</v>
      </c>
    </row>
    <row r="340" spans="1:10" x14ac:dyDescent="0.35">
      <c r="A340" s="148">
        <v>4.8533333333333299</v>
      </c>
      <c r="B340" s="148">
        <v>37</v>
      </c>
      <c r="C340" s="148" t="s">
        <v>81</v>
      </c>
      <c r="D340" s="148">
        <v>20160</v>
      </c>
      <c r="E340" s="148" t="s">
        <v>200</v>
      </c>
      <c r="F340" s="148">
        <v>12.175000000000001</v>
      </c>
      <c r="G340" s="148">
        <v>450</v>
      </c>
      <c r="H340" s="148">
        <v>0.54800000000000004</v>
      </c>
      <c r="I340" s="148" t="s">
        <v>192</v>
      </c>
      <c r="J340" s="148" t="s">
        <v>75</v>
      </c>
    </row>
    <row r="341" spans="1:10" x14ac:dyDescent="0.35">
      <c r="A341" s="148">
        <v>4.9033333333333298</v>
      </c>
      <c r="B341" s="148">
        <v>37</v>
      </c>
      <c r="C341" s="148" t="s">
        <v>81</v>
      </c>
      <c r="D341" s="148">
        <v>20328</v>
      </c>
      <c r="E341" s="148" t="s">
        <v>200</v>
      </c>
      <c r="F341" s="148">
        <v>12.175000000000001</v>
      </c>
      <c r="G341" s="148">
        <v>450</v>
      </c>
      <c r="H341" s="148">
        <v>0.54800000000000004</v>
      </c>
      <c r="I341" s="148" t="s">
        <v>192</v>
      </c>
      <c r="J341" s="148" t="s">
        <v>75</v>
      </c>
    </row>
    <row r="342" spans="1:10" x14ac:dyDescent="0.35">
      <c r="A342" s="148">
        <v>4.9533333333333296</v>
      </c>
      <c r="B342" s="148">
        <v>37</v>
      </c>
      <c r="C342" s="148" t="s">
        <v>81</v>
      </c>
      <c r="D342" s="148">
        <v>20082</v>
      </c>
      <c r="E342" s="148" t="s">
        <v>200</v>
      </c>
      <c r="F342" s="148">
        <v>12.175000000000001</v>
      </c>
      <c r="G342" s="148">
        <v>450</v>
      </c>
      <c r="H342" s="148">
        <v>0.54800000000000004</v>
      </c>
      <c r="I342" s="148" t="s">
        <v>192</v>
      </c>
      <c r="J342" s="148" t="s">
        <v>75</v>
      </c>
    </row>
    <row r="343" spans="1:10" x14ac:dyDescent="0.35">
      <c r="A343" s="148">
        <v>5.0033333333333303</v>
      </c>
      <c r="B343" s="148">
        <v>37</v>
      </c>
      <c r="C343" s="148" t="s">
        <v>81</v>
      </c>
      <c r="D343" s="148">
        <v>19764</v>
      </c>
      <c r="E343" s="148" t="s">
        <v>200</v>
      </c>
      <c r="F343" s="148">
        <v>12.175000000000001</v>
      </c>
      <c r="G343" s="148">
        <v>450</v>
      </c>
      <c r="H343" s="148">
        <v>0.54800000000000004</v>
      </c>
      <c r="I343" s="148" t="s">
        <v>192</v>
      </c>
      <c r="J343" s="148" t="s">
        <v>75</v>
      </c>
    </row>
    <row r="344" spans="1:10" x14ac:dyDescent="0.35">
      <c r="A344" s="148">
        <v>5.0533333333333301</v>
      </c>
      <c r="B344" s="148">
        <v>37.1</v>
      </c>
      <c r="C344" s="148" t="s">
        <v>81</v>
      </c>
      <c r="D344" s="148">
        <v>20137</v>
      </c>
      <c r="E344" s="148" t="s">
        <v>200</v>
      </c>
      <c r="F344" s="148">
        <v>12.175000000000001</v>
      </c>
      <c r="G344" s="148">
        <v>450</v>
      </c>
      <c r="H344" s="148">
        <v>0.54800000000000004</v>
      </c>
      <c r="I344" s="148" t="s">
        <v>192</v>
      </c>
      <c r="J344" s="148" t="s">
        <v>75</v>
      </c>
    </row>
    <row r="345" spans="1:10" x14ac:dyDescent="0.35">
      <c r="A345" s="148">
        <v>5.1033333333333299</v>
      </c>
      <c r="B345" s="148">
        <v>37</v>
      </c>
      <c r="C345" s="148" t="s">
        <v>81</v>
      </c>
      <c r="D345" s="148">
        <v>19744</v>
      </c>
      <c r="E345" s="148" t="s">
        <v>200</v>
      </c>
      <c r="F345" s="148">
        <v>12.175000000000001</v>
      </c>
      <c r="G345" s="148">
        <v>450</v>
      </c>
      <c r="H345" s="148">
        <v>0.54800000000000004</v>
      </c>
      <c r="I345" s="148" t="s">
        <v>192</v>
      </c>
      <c r="J345" s="148" t="s">
        <v>75</v>
      </c>
    </row>
    <row r="346" spans="1:10" x14ac:dyDescent="0.35">
      <c r="A346" s="148">
        <v>5.1533333333333298</v>
      </c>
      <c r="B346" s="148">
        <v>37</v>
      </c>
      <c r="C346" s="148" t="s">
        <v>81</v>
      </c>
      <c r="D346" s="148">
        <v>19997</v>
      </c>
      <c r="E346" s="148" t="s">
        <v>200</v>
      </c>
      <c r="F346" s="148">
        <v>12.175000000000001</v>
      </c>
      <c r="G346" s="148">
        <v>450</v>
      </c>
      <c r="H346" s="148">
        <v>0.54800000000000004</v>
      </c>
      <c r="I346" s="148" t="s">
        <v>192</v>
      </c>
      <c r="J346" s="148" t="s">
        <v>75</v>
      </c>
    </row>
    <row r="347" spans="1:10" x14ac:dyDescent="0.35">
      <c r="A347" s="148">
        <v>5.2033333333333296</v>
      </c>
      <c r="B347" s="148">
        <v>37</v>
      </c>
      <c r="C347" s="148" t="s">
        <v>81</v>
      </c>
      <c r="D347" s="148">
        <v>19927</v>
      </c>
      <c r="E347" s="148" t="s">
        <v>200</v>
      </c>
      <c r="F347" s="148">
        <v>12.175000000000001</v>
      </c>
      <c r="G347" s="148">
        <v>450</v>
      </c>
      <c r="H347" s="148">
        <v>0.54800000000000004</v>
      </c>
      <c r="I347" s="148" t="s">
        <v>192</v>
      </c>
      <c r="J347" s="148" t="s">
        <v>75</v>
      </c>
    </row>
    <row r="348" spans="1:10" x14ac:dyDescent="0.35">
      <c r="A348" s="148">
        <v>5.2533333333333303</v>
      </c>
      <c r="B348" s="148">
        <v>37</v>
      </c>
      <c r="C348" s="148" t="s">
        <v>81</v>
      </c>
      <c r="D348" s="148">
        <v>20184</v>
      </c>
      <c r="E348" s="148" t="s">
        <v>200</v>
      </c>
      <c r="F348" s="148">
        <v>12.175000000000001</v>
      </c>
      <c r="G348" s="148">
        <v>450</v>
      </c>
      <c r="H348" s="148">
        <v>0.54800000000000004</v>
      </c>
      <c r="I348" s="148" t="s">
        <v>192</v>
      </c>
      <c r="J348" s="148" t="s">
        <v>75</v>
      </c>
    </row>
    <row r="349" spans="1:10" x14ac:dyDescent="0.35">
      <c r="A349" s="148">
        <v>5.3033333333333301</v>
      </c>
      <c r="B349" s="148">
        <v>37</v>
      </c>
      <c r="C349" s="148" t="s">
        <v>81</v>
      </c>
      <c r="D349" s="148">
        <v>20127</v>
      </c>
      <c r="E349" s="148" t="s">
        <v>200</v>
      </c>
      <c r="F349" s="148">
        <v>12.175000000000001</v>
      </c>
      <c r="G349" s="148">
        <v>450</v>
      </c>
      <c r="H349" s="148">
        <v>0.54800000000000004</v>
      </c>
      <c r="I349" s="148" t="s">
        <v>192</v>
      </c>
      <c r="J349" s="148" t="s">
        <v>75</v>
      </c>
    </row>
    <row r="350" spans="1:10" x14ac:dyDescent="0.35">
      <c r="A350" s="148">
        <v>5.3533333333333299</v>
      </c>
      <c r="B350" s="148">
        <v>37</v>
      </c>
      <c r="C350" s="148" t="s">
        <v>81</v>
      </c>
      <c r="D350" s="148">
        <v>19952</v>
      </c>
      <c r="E350" s="148" t="s">
        <v>200</v>
      </c>
      <c r="F350" s="148">
        <v>12.175000000000001</v>
      </c>
      <c r="G350" s="148">
        <v>450</v>
      </c>
      <c r="H350" s="148">
        <v>0.54800000000000004</v>
      </c>
      <c r="I350" s="148" t="s">
        <v>192</v>
      </c>
      <c r="J350" s="148" t="s">
        <v>75</v>
      </c>
    </row>
    <row r="351" spans="1:10" x14ac:dyDescent="0.35">
      <c r="A351" s="148">
        <v>5.4033333333333298</v>
      </c>
      <c r="B351" s="148">
        <v>37</v>
      </c>
      <c r="C351" s="148" t="s">
        <v>81</v>
      </c>
      <c r="D351" s="148">
        <v>19963</v>
      </c>
      <c r="E351" s="148" t="s">
        <v>200</v>
      </c>
      <c r="F351" s="148">
        <v>12.175000000000001</v>
      </c>
      <c r="G351" s="148">
        <v>450</v>
      </c>
      <c r="H351" s="148">
        <v>0.54800000000000004</v>
      </c>
      <c r="I351" s="148" t="s">
        <v>192</v>
      </c>
      <c r="J351" s="148" t="s">
        <v>75</v>
      </c>
    </row>
    <row r="352" spans="1:10" x14ac:dyDescent="0.35">
      <c r="A352" s="148">
        <v>5.4533333333333296</v>
      </c>
      <c r="B352" s="148">
        <v>37</v>
      </c>
      <c r="C352" s="148" t="s">
        <v>81</v>
      </c>
      <c r="D352" s="148">
        <v>19899</v>
      </c>
      <c r="E352" s="148" t="s">
        <v>200</v>
      </c>
      <c r="F352" s="148">
        <v>12.175000000000001</v>
      </c>
      <c r="G352" s="148">
        <v>450</v>
      </c>
      <c r="H352" s="148">
        <v>0.54800000000000004</v>
      </c>
      <c r="I352" s="148" t="s">
        <v>192</v>
      </c>
      <c r="J352" s="148" t="s">
        <v>75</v>
      </c>
    </row>
    <row r="353" spans="1:10" x14ac:dyDescent="0.35">
      <c r="A353" s="148">
        <v>5.5033333333333303</v>
      </c>
      <c r="B353" s="148">
        <v>37</v>
      </c>
      <c r="C353" s="148" t="s">
        <v>81</v>
      </c>
      <c r="D353" s="148">
        <v>19987</v>
      </c>
      <c r="E353" s="148" t="s">
        <v>200</v>
      </c>
      <c r="F353" s="148">
        <v>12.175000000000001</v>
      </c>
      <c r="G353" s="148">
        <v>450</v>
      </c>
      <c r="H353" s="148">
        <v>0.54800000000000004</v>
      </c>
      <c r="I353" s="148" t="s">
        <v>192</v>
      </c>
      <c r="J353" s="148" t="s">
        <v>75</v>
      </c>
    </row>
    <row r="354" spans="1:10" x14ac:dyDescent="0.35">
      <c r="A354" s="148">
        <v>5.5533333333333301</v>
      </c>
      <c r="B354" s="148">
        <v>37.1</v>
      </c>
      <c r="C354" s="148" t="s">
        <v>81</v>
      </c>
      <c r="D354" s="148">
        <v>19918</v>
      </c>
      <c r="E354" s="148" t="s">
        <v>200</v>
      </c>
      <c r="F354" s="148">
        <v>12.175000000000001</v>
      </c>
      <c r="G354" s="148">
        <v>450</v>
      </c>
      <c r="H354" s="148">
        <v>0.54800000000000004</v>
      </c>
      <c r="I354" s="148" t="s">
        <v>192</v>
      </c>
      <c r="J354" s="148" t="s">
        <v>75</v>
      </c>
    </row>
    <row r="355" spans="1:10" x14ac:dyDescent="0.35">
      <c r="A355" s="148">
        <v>5.6033333333333299</v>
      </c>
      <c r="B355" s="148">
        <v>37</v>
      </c>
      <c r="C355" s="148" t="s">
        <v>81</v>
      </c>
      <c r="D355" s="148">
        <v>19915</v>
      </c>
      <c r="E355" s="148" t="s">
        <v>200</v>
      </c>
      <c r="F355" s="148">
        <v>12.175000000000001</v>
      </c>
      <c r="G355" s="148">
        <v>450</v>
      </c>
      <c r="H355" s="148">
        <v>0.54800000000000004</v>
      </c>
      <c r="I355" s="148" t="s">
        <v>192</v>
      </c>
      <c r="J355" s="148" t="s">
        <v>75</v>
      </c>
    </row>
    <row r="356" spans="1:10" x14ac:dyDescent="0.35">
      <c r="A356" s="148">
        <v>5.6533333333333298</v>
      </c>
      <c r="B356" s="148">
        <v>37</v>
      </c>
      <c r="C356" s="148" t="s">
        <v>81</v>
      </c>
      <c r="D356" s="148">
        <v>19971</v>
      </c>
      <c r="E356" s="148" t="s">
        <v>200</v>
      </c>
      <c r="F356" s="148">
        <v>12.175000000000001</v>
      </c>
      <c r="G356" s="148">
        <v>450</v>
      </c>
      <c r="H356" s="148">
        <v>0.54800000000000004</v>
      </c>
      <c r="I356" s="148" t="s">
        <v>192</v>
      </c>
      <c r="J356" s="148" t="s">
        <v>75</v>
      </c>
    </row>
    <row r="357" spans="1:10" x14ac:dyDescent="0.35">
      <c r="A357" s="148">
        <v>5.7033333333333296</v>
      </c>
      <c r="B357" s="148">
        <v>37</v>
      </c>
      <c r="C357" s="148" t="s">
        <v>81</v>
      </c>
      <c r="D357" s="148">
        <v>19930</v>
      </c>
      <c r="E357" s="148" t="s">
        <v>200</v>
      </c>
      <c r="F357" s="148">
        <v>12.175000000000001</v>
      </c>
      <c r="G357" s="148">
        <v>450</v>
      </c>
      <c r="H357" s="148">
        <v>0.54800000000000004</v>
      </c>
      <c r="I357" s="148" t="s">
        <v>192</v>
      </c>
      <c r="J357" s="148" t="s">
        <v>75</v>
      </c>
    </row>
    <row r="358" spans="1:10" x14ac:dyDescent="0.35">
      <c r="A358" s="148">
        <v>5.7533333333333303</v>
      </c>
      <c r="B358" s="148">
        <v>37</v>
      </c>
      <c r="C358" s="148" t="s">
        <v>81</v>
      </c>
      <c r="D358" s="148">
        <v>19967</v>
      </c>
      <c r="E358" s="148" t="s">
        <v>200</v>
      </c>
      <c r="F358" s="148">
        <v>12.175000000000001</v>
      </c>
      <c r="G358" s="148">
        <v>450</v>
      </c>
      <c r="H358" s="148">
        <v>0.54800000000000004</v>
      </c>
      <c r="I358" s="148" t="s">
        <v>192</v>
      </c>
      <c r="J358" s="148" t="s">
        <v>75</v>
      </c>
    </row>
    <row r="359" spans="1:10" x14ac:dyDescent="0.35">
      <c r="A359" s="148">
        <v>5.8033333333333301</v>
      </c>
      <c r="B359" s="148">
        <v>37</v>
      </c>
      <c r="C359" s="148" t="s">
        <v>81</v>
      </c>
      <c r="D359" s="148">
        <v>20028</v>
      </c>
      <c r="E359" s="148" t="s">
        <v>200</v>
      </c>
      <c r="F359" s="148">
        <v>12.175000000000001</v>
      </c>
      <c r="G359" s="148">
        <v>450</v>
      </c>
      <c r="H359" s="148">
        <v>0.54800000000000004</v>
      </c>
      <c r="I359" s="148" t="s">
        <v>192</v>
      </c>
      <c r="J359" s="148" t="s">
        <v>75</v>
      </c>
    </row>
    <row r="360" spans="1:10" x14ac:dyDescent="0.35">
      <c r="A360" s="148">
        <v>5.8533333333333299</v>
      </c>
      <c r="B360" s="148">
        <v>37</v>
      </c>
      <c r="C360" s="148" t="s">
        <v>81</v>
      </c>
      <c r="D360" s="148">
        <v>19873</v>
      </c>
      <c r="E360" s="148" t="s">
        <v>200</v>
      </c>
      <c r="F360" s="148">
        <v>12.175000000000001</v>
      </c>
      <c r="G360" s="148">
        <v>450</v>
      </c>
      <c r="H360" s="148">
        <v>0.54800000000000004</v>
      </c>
      <c r="I360" s="148" t="s">
        <v>192</v>
      </c>
      <c r="J360" s="148" t="s">
        <v>75</v>
      </c>
    </row>
    <row r="361" spans="1:10" x14ac:dyDescent="0.35">
      <c r="A361" s="148">
        <v>5.9033333333333298</v>
      </c>
      <c r="B361" s="148">
        <v>37</v>
      </c>
      <c r="C361" s="148" t="s">
        <v>81</v>
      </c>
      <c r="D361" s="148">
        <v>19934</v>
      </c>
      <c r="E361" s="148" t="s">
        <v>200</v>
      </c>
      <c r="F361" s="148">
        <v>12.175000000000001</v>
      </c>
      <c r="G361" s="148">
        <v>450</v>
      </c>
      <c r="H361" s="148">
        <v>0.54800000000000004</v>
      </c>
      <c r="I361" s="148" t="s">
        <v>192</v>
      </c>
      <c r="J361" s="148" t="s">
        <v>75</v>
      </c>
    </row>
    <row r="362" spans="1:10" x14ac:dyDescent="0.35">
      <c r="A362" s="148">
        <v>5.9533333333333296</v>
      </c>
      <c r="B362" s="148">
        <v>37</v>
      </c>
      <c r="C362" s="148" t="s">
        <v>81</v>
      </c>
      <c r="D362" s="148">
        <v>19819</v>
      </c>
      <c r="E362" s="148" t="s">
        <v>200</v>
      </c>
      <c r="F362" s="148">
        <v>12.175000000000001</v>
      </c>
      <c r="G362" s="148">
        <v>450</v>
      </c>
      <c r="H362" s="148">
        <v>0.54800000000000004</v>
      </c>
      <c r="I362" s="148" t="s">
        <v>192</v>
      </c>
      <c r="J362" s="148" t="s">
        <v>75</v>
      </c>
    </row>
    <row r="363" spans="1:10" x14ac:dyDescent="0.35">
      <c r="A363" s="148">
        <v>6.0033333333333303</v>
      </c>
      <c r="B363" s="148">
        <v>37</v>
      </c>
      <c r="C363" s="148" t="s">
        <v>81</v>
      </c>
      <c r="D363" s="148">
        <v>20077</v>
      </c>
      <c r="E363" s="148" t="s">
        <v>200</v>
      </c>
      <c r="F363" s="148">
        <v>12.175000000000001</v>
      </c>
      <c r="G363" s="148">
        <v>450</v>
      </c>
      <c r="H363" s="148">
        <v>0.54800000000000004</v>
      </c>
      <c r="I363" s="148" t="s">
        <v>192</v>
      </c>
      <c r="J363" s="148" t="s">
        <v>75</v>
      </c>
    </row>
    <row r="364" spans="1:10" x14ac:dyDescent="0.35">
      <c r="A364" s="148">
        <v>6.0533333333333301</v>
      </c>
      <c r="B364" s="148">
        <v>37</v>
      </c>
      <c r="C364" s="148" t="s">
        <v>81</v>
      </c>
      <c r="D364" s="148">
        <v>20159</v>
      </c>
      <c r="E364" s="148" t="s">
        <v>200</v>
      </c>
      <c r="F364" s="148">
        <v>12.175000000000001</v>
      </c>
      <c r="G364" s="148">
        <v>450</v>
      </c>
      <c r="H364" s="148">
        <v>0.54800000000000004</v>
      </c>
      <c r="I364" s="148" t="s">
        <v>192</v>
      </c>
      <c r="J364" s="148" t="s">
        <v>75</v>
      </c>
    </row>
    <row r="365" spans="1:10" x14ac:dyDescent="0.35">
      <c r="A365" s="148">
        <v>6.1033333333333299</v>
      </c>
      <c r="B365" s="148">
        <v>37</v>
      </c>
      <c r="C365" s="148" t="s">
        <v>81</v>
      </c>
      <c r="D365" s="148">
        <v>19813</v>
      </c>
      <c r="E365" s="148" t="s">
        <v>200</v>
      </c>
      <c r="F365" s="148">
        <v>12.175000000000001</v>
      </c>
      <c r="G365" s="148">
        <v>450</v>
      </c>
      <c r="H365" s="148">
        <v>0.54800000000000004</v>
      </c>
      <c r="I365" s="148" t="s">
        <v>192</v>
      </c>
      <c r="J365" s="148" t="s">
        <v>75</v>
      </c>
    </row>
    <row r="366" spans="1:10" x14ac:dyDescent="0.35">
      <c r="A366" s="148">
        <v>6.1533333333333298</v>
      </c>
      <c r="B366" s="148">
        <v>37</v>
      </c>
      <c r="C366" s="148" t="s">
        <v>81</v>
      </c>
      <c r="D366" s="148">
        <v>20063</v>
      </c>
      <c r="E366" s="148" t="s">
        <v>200</v>
      </c>
      <c r="F366" s="148">
        <v>12.175000000000001</v>
      </c>
      <c r="G366" s="148">
        <v>450</v>
      </c>
      <c r="H366" s="148">
        <v>0.54800000000000004</v>
      </c>
      <c r="I366" s="148" t="s">
        <v>192</v>
      </c>
      <c r="J366" s="148" t="s">
        <v>75</v>
      </c>
    </row>
    <row r="367" spans="1:10" x14ac:dyDescent="0.35">
      <c r="A367" s="148">
        <v>6.2033333333333296</v>
      </c>
      <c r="B367" s="148">
        <v>37</v>
      </c>
      <c r="C367" s="148" t="s">
        <v>81</v>
      </c>
      <c r="D367" s="148">
        <v>19941</v>
      </c>
      <c r="E367" s="148" t="s">
        <v>200</v>
      </c>
      <c r="F367" s="148">
        <v>12.175000000000001</v>
      </c>
      <c r="G367" s="148">
        <v>450</v>
      </c>
      <c r="H367" s="148">
        <v>0.54800000000000004</v>
      </c>
      <c r="I367" s="148" t="s">
        <v>192</v>
      </c>
      <c r="J367" s="148" t="s">
        <v>75</v>
      </c>
    </row>
    <row r="368" spans="1:10" x14ac:dyDescent="0.35">
      <c r="A368" s="148">
        <v>6.2533333333333303</v>
      </c>
      <c r="B368" s="148">
        <v>37.1</v>
      </c>
      <c r="C368" s="148" t="s">
        <v>81</v>
      </c>
      <c r="D368" s="148">
        <v>19795</v>
      </c>
      <c r="E368" s="148" t="s">
        <v>200</v>
      </c>
      <c r="F368" s="148">
        <v>12.175000000000001</v>
      </c>
      <c r="G368" s="148">
        <v>450</v>
      </c>
      <c r="H368" s="148">
        <v>0.54800000000000004</v>
      </c>
      <c r="I368" s="148" t="s">
        <v>192</v>
      </c>
      <c r="J368" s="148" t="s">
        <v>75</v>
      </c>
    </row>
    <row r="369" spans="1:10" x14ac:dyDescent="0.35">
      <c r="A369" s="148">
        <v>6.3033333333333301</v>
      </c>
      <c r="B369" s="148">
        <v>37</v>
      </c>
      <c r="C369" s="148" t="s">
        <v>81</v>
      </c>
      <c r="D369" s="148">
        <v>19994</v>
      </c>
      <c r="E369" s="148" t="s">
        <v>200</v>
      </c>
      <c r="F369" s="148">
        <v>12.175000000000001</v>
      </c>
      <c r="G369" s="148">
        <v>450</v>
      </c>
      <c r="H369" s="148">
        <v>0.54800000000000004</v>
      </c>
      <c r="I369" s="148" t="s">
        <v>192</v>
      </c>
      <c r="J369" s="148" t="s">
        <v>75</v>
      </c>
    </row>
    <row r="370" spans="1:10" x14ac:dyDescent="0.35">
      <c r="A370" s="148">
        <v>6.3533333333333299</v>
      </c>
      <c r="B370" s="148">
        <v>37</v>
      </c>
      <c r="C370" s="148" t="s">
        <v>81</v>
      </c>
      <c r="D370" s="148">
        <v>19818</v>
      </c>
      <c r="E370" s="148" t="s">
        <v>200</v>
      </c>
      <c r="F370" s="148">
        <v>12.175000000000001</v>
      </c>
      <c r="G370" s="148">
        <v>450</v>
      </c>
      <c r="H370" s="148">
        <v>0.54800000000000004</v>
      </c>
      <c r="I370" s="148" t="s">
        <v>192</v>
      </c>
      <c r="J370" s="148" t="s">
        <v>75</v>
      </c>
    </row>
    <row r="371" spans="1:10" x14ac:dyDescent="0.35">
      <c r="A371" s="148">
        <v>6.4033333333333298</v>
      </c>
      <c r="B371" s="148">
        <v>37</v>
      </c>
      <c r="C371" s="148" t="s">
        <v>81</v>
      </c>
      <c r="D371" s="148">
        <v>19946</v>
      </c>
      <c r="E371" s="148" t="s">
        <v>200</v>
      </c>
      <c r="F371" s="148">
        <v>12.175000000000001</v>
      </c>
      <c r="G371" s="148">
        <v>450</v>
      </c>
      <c r="H371" s="148">
        <v>0.54800000000000004</v>
      </c>
      <c r="I371" s="148" t="s">
        <v>192</v>
      </c>
      <c r="J371" s="148" t="s">
        <v>75</v>
      </c>
    </row>
    <row r="372" spans="1:10" x14ac:dyDescent="0.35">
      <c r="A372" s="148">
        <v>6.4533333333333296</v>
      </c>
      <c r="B372" s="148">
        <v>37</v>
      </c>
      <c r="C372" s="148" t="s">
        <v>81</v>
      </c>
      <c r="D372" s="148">
        <v>19780</v>
      </c>
      <c r="E372" s="148" t="s">
        <v>200</v>
      </c>
      <c r="F372" s="148">
        <v>12.175000000000001</v>
      </c>
      <c r="G372" s="148">
        <v>450</v>
      </c>
      <c r="H372" s="148">
        <v>0.54800000000000004</v>
      </c>
      <c r="I372" s="148" t="s">
        <v>192</v>
      </c>
      <c r="J372" s="148" t="s">
        <v>75</v>
      </c>
    </row>
    <row r="373" spans="1:10" x14ac:dyDescent="0.35">
      <c r="A373" s="148">
        <v>6.5033333333333303</v>
      </c>
      <c r="B373" s="148">
        <v>37</v>
      </c>
      <c r="C373" s="148" t="s">
        <v>81</v>
      </c>
      <c r="D373" s="148">
        <v>19737</v>
      </c>
      <c r="E373" s="148" t="s">
        <v>200</v>
      </c>
      <c r="F373" s="148">
        <v>12.175000000000001</v>
      </c>
      <c r="G373" s="148">
        <v>450</v>
      </c>
      <c r="H373" s="148">
        <v>0.54800000000000004</v>
      </c>
      <c r="I373" s="148" t="s">
        <v>192</v>
      </c>
      <c r="J373" s="148" t="s">
        <v>75</v>
      </c>
    </row>
    <row r="374" spans="1:10" x14ac:dyDescent="0.35">
      <c r="A374" s="148">
        <v>6.5533333333333301</v>
      </c>
      <c r="B374" s="148">
        <v>37</v>
      </c>
      <c r="C374" s="148" t="s">
        <v>81</v>
      </c>
      <c r="D374" s="148">
        <v>20019</v>
      </c>
      <c r="E374" s="148" t="s">
        <v>200</v>
      </c>
      <c r="F374" s="148">
        <v>12.175000000000001</v>
      </c>
      <c r="G374" s="148">
        <v>450</v>
      </c>
      <c r="H374" s="148">
        <v>0.54800000000000004</v>
      </c>
      <c r="I374" s="148" t="s">
        <v>192</v>
      </c>
      <c r="J374" s="148" t="s">
        <v>75</v>
      </c>
    </row>
    <row r="375" spans="1:10" x14ac:dyDescent="0.35">
      <c r="A375" s="148">
        <v>6.6033333333333299</v>
      </c>
      <c r="B375" s="148">
        <v>37</v>
      </c>
      <c r="C375" s="148" t="s">
        <v>81</v>
      </c>
      <c r="D375" s="148">
        <v>19759</v>
      </c>
      <c r="E375" s="148" t="s">
        <v>200</v>
      </c>
      <c r="F375" s="148">
        <v>12.175000000000001</v>
      </c>
      <c r="G375" s="148">
        <v>450</v>
      </c>
      <c r="H375" s="148">
        <v>0.54800000000000004</v>
      </c>
      <c r="I375" s="148" t="s">
        <v>192</v>
      </c>
      <c r="J375" s="148" t="s">
        <v>75</v>
      </c>
    </row>
    <row r="376" spans="1:10" x14ac:dyDescent="0.35">
      <c r="A376" s="148">
        <v>6.6533333333333298</v>
      </c>
      <c r="B376" s="148">
        <v>37</v>
      </c>
      <c r="C376" s="148" t="s">
        <v>81</v>
      </c>
      <c r="D376" s="148">
        <v>19737</v>
      </c>
      <c r="E376" s="148" t="s">
        <v>200</v>
      </c>
      <c r="F376" s="148">
        <v>12.175000000000001</v>
      </c>
      <c r="G376" s="148">
        <v>450</v>
      </c>
      <c r="H376" s="148">
        <v>0.54800000000000004</v>
      </c>
      <c r="I376" s="148" t="s">
        <v>192</v>
      </c>
      <c r="J376" s="148" t="s">
        <v>75</v>
      </c>
    </row>
    <row r="377" spans="1:10" x14ac:dyDescent="0.35">
      <c r="A377" s="148">
        <v>6.7033333333333296</v>
      </c>
      <c r="B377" s="148">
        <v>37</v>
      </c>
      <c r="C377" s="148" t="s">
        <v>81</v>
      </c>
      <c r="D377" s="148">
        <v>19592</v>
      </c>
      <c r="E377" s="148" t="s">
        <v>200</v>
      </c>
      <c r="F377" s="148">
        <v>12.175000000000001</v>
      </c>
      <c r="G377" s="148">
        <v>450</v>
      </c>
      <c r="H377" s="148">
        <v>0.54800000000000004</v>
      </c>
      <c r="I377" s="148" t="s">
        <v>192</v>
      </c>
      <c r="J377" s="148" t="s">
        <v>75</v>
      </c>
    </row>
    <row r="378" spans="1:10" x14ac:dyDescent="0.35">
      <c r="A378" s="148">
        <v>6.7533333333333303</v>
      </c>
      <c r="B378" s="148">
        <v>37</v>
      </c>
      <c r="C378" s="148" t="s">
        <v>81</v>
      </c>
      <c r="D378" s="148">
        <v>19662</v>
      </c>
      <c r="E378" s="148" t="s">
        <v>200</v>
      </c>
      <c r="F378" s="148">
        <v>12.175000000000001</v>
      </c>
      <c r="G378" s="148">
        <v>450</v>
      </c>
      <c r="H378" s="148">
        <v>0.54800000000000004</v>
      </c>
      <c r="I378" s="148" t="s">
        <v>192</v>
      </c>
      <c r="J378" s="148" t="s">
        <v>75</v>
      </c>
    </row>
    <row r="379" spans="1:10" x14ac:dyDescent="0.35">
      <c r="A379" s="148">
        <v>6.8033333333333301</v>
      </c>
      <c r="B379" s="148">
        <v>37</v>
      </c>
      <c r="C379" s="148" t="s">
        <v>81</v>
      </c>
      <c r="D379" s="148">
        <v>19733</v>
      </c>
      <c r="E379" s="148" t="s">
        <v>200</v>
      </c>
      <c r="F379" s="148">
        <v>12.175000000000001</v>
      </c>
      <c r="G379" s="148">
        <v>450</v>
      </c>
      <c r="H379" s="148">
        <v>0.54800000000000004</v>
      </c>
      <c r="I379" s="148" t="s">
        <v>192</v>
      </c>
      <c r="J379" s="148" t="s">
        <v>75</v>
      </c>
    </row>
    <row r="380" spans="1:10" x14ac:dyDescent="0.35">
      <c r="A380" s="148">
        <v>6.8533333333333299</v>
      </c>
      <c r="B380" s="148">
        <v>37</v>
      </c>
      <c r="C380" s="148" t="s">
        <v>81</v>
      </c>
      <c r="D380" s="148">
        <v>19989</v>
      </c>
      <c r="E380" s="148" t="s">
        <v>200</v>
      </c>
      <c r="F380" s="148">
        <v>12.175000000000001</v>
      </c>
      <c r="G380" s="148">
        <v>450</v>
      </c>
      <c r="H380" s="148">
        <v>0.54800000000000004</v>
      </c>
      <c r="I380" s="148" t="s">
        <v>192</v>
      </c>
      <c r="J380" s="148" t="s">
        <v>75</v>
      </c>
    </row>
    <row r="381" spans="1:10" x14ac:dyDescent="0.35">
      <c r="A381" s="148">
        <v>6.9033333333333298</v>
      </c>
      <c r="B381" s="148">
        <v>37</v>
      </c>
      <c r="C381" s="148" t="s">
        <v>81</v>
      </c>
      <c r="D381" s="148">
        <v>19971</v>
      </c>
      <c r="E381" s="148" t="s">
        <v>200</v>
      </c>
      <c r="F381" s="148">
        <v>12.175000000000001</v>
      </c>
      <c r="G381" s="148">
        <v>450</v>
      </c>
      <c r="H381" s="148">
        <v>0.54800000000000004</v>
      </c>
      <c r="I381" s="148" t="s">
        <v>192</v>
      </c>
      <c r="J381" s="148" t="s">
        <v>75</v>
      </c>
    </row>
    <row r="382" spans="1:10" x14ac:dyDescent="0.35">
      <c r="A382" s="148">
        <v>6.9533333333333296</v>
      </c>
      <c r="B382" s="148">
        <v>37</v>
      </c>
      <c r="C382" s="148" t="s">
        <v>81</v>
      </c>
      <c r="D382" s="148">
        <v>19791</v>
      </c>
      <c r="E382" s="148" t="s">
        <v>200</v>
      </c>
      <c r="F382" s="148">
        <v>12.175000000000001</v>
      </c>
      <c r="G382" s="148">
        <v>450</v>
      </c>
      <c r="H382" s="148">
        <v>0.54800000000000004</v>
      </c>
      <c r="I382" s="148" t="s">
        <v>192</v>
      </c>
      <c r="J382" s="148" t="s">
        <v>75</v>
      </c>
    </row>
    <row r="383" spans="1:10" x14ac:dyDescent="0.35">
      <c r="A383" s="148">
        <v>7.0033333333333303</v>
      </c>
      <c r="B383" s="148">
        <v>37</v>
      </c>
      <c r="C383" s="148" t="s">
        <v>81</v>
      </c>
      <c r="D383" s="148">
        <v>19892</v>
      </c>
      <c r="E383" s="148" t="s">
        <v>200</v>
      </c>
      <c r="F383" s="148">
        <v>12.175000000000001</v>
      </c>
      <c r="G383" s="148">
        <v>450</v>
      </c>
      <c r="H383" s="148">
        <v>0.54800000000000004</v>
      </c>
      <c r="I383" s="148" t="s">
        <v>192</v>
      </c>
      <c r="J383" s="148" t="s">
        <v>75</v>
      </c>
    </row>
    <row r="384" spans="1:10" x14ac:dyDescent="0.35">
      <c r="A384" s="148">
        <v>7.0533333333333301</v>
      </c>
      <c r="B384" s="148">
        <v>37</v>
      </c>
      <c r="C384" s="148" t="s">
        <v>81</v>
      </c>
      <c r="D384" s="148">
        <v>19767</v>
      </c>
      <c r="E384" s="148" t="s">
        <v>200</v>
      </c>
      <c r="F384" s="148">
        <v>12.175000000000001</v>
      </c>
      <c r="G384" s="148">
        <v>450</v>
      </c>
      <c r="H384" s="148">
        <v>0.54800000000000004</v>
      </c>
      <c r="I384" s="148" t="s">
        <v>192</v>
      </c>
      <c r="J384" s="148" t="s">
        <v>75</v>
      </c>
    </row>
    <row r="385" spans="1:10" x14ac:dyDescent="0.35">
      <c r="A385" s="148">
        <v>7.1033333333333299</v>
      </c>
      <c r="B385" s="148">
        <v>37</v>
      </c>
      <c r="C385" s="148" t="s">
        <v>81</v>
      </c>
      <c r="D385" s="148">
        <v>19854</v>
      </c>
      <c r="E385" s="148" t="s">
        <v>200</v>
      </c>
      <c r="F385" s="148">
        <v>12.175000000000001</v>
      </c>
      <c r="G385" s="148">
        <v>450</v>
      </c>
      <c r="H385" s="148">
        <v>0.54800000000000004</v>
      </c>
      <c r="I385" s="148" t="s">
        <v>192</v>
      </c>
      <c r="J385" s="148" t="s">
        <v>75</v>
      </c>
    </row>
    <row r="386" spans="1:10" x14ac:dyDescent="0.35">
      <c r="A386" s="148">
        <v>7.1533333333333298</v>
      </c>
      <c r="B386" s="148">
        <v>37</v>
      </c>
      <c r="C386" s="148" t="s">
        <v>81</v>
      </c>
      <c r="D386" s="148">
        <v>19743</v>
      </c>
      <c r="E386" s="148" t="s">
        <v>200</v>
      </c>
      <c r="F386" s="148">
        <v>12.175000000000001</v>
      </c>
      <c r="G386" s="148">
        <v>450</v>
      </c>
      <c r="H386" s="148">
        <v>0.54800000000000004</v>
      </c>
      <c r="I386" s="148" t="s">
        <v>192</v>
      </c>
      <c r="J386" s="148" t="s">
        <v>75</v>
      </c>
    </row>
    <row r="387" spans="1:10" x14ac:dyDescent="0.35">
      <c r="A387" s="148">
        <v>7.2033333333333296</v>
      </c>
      <c r="B387" s="148">
        <v>37</v>
      </c>
      <c r="C387" s="148" t="s">
        <v>81</v>
      </c>
      <c r="D387" s="148">
        <v>19764</v>
      </c>
      <c r="E387" s="148" t="s">
        <v>200</v>
      </c>
      <c r="F387" s="148">
        <v>12.175000000000001</v>
      </c>
      <c r="G387" s="148">
        <v>450</v>
      </c>
      <c r="H387" s="148">
        <v>0.54800000000000004</v>
      </c>
      <c r="I387" s="148" t="s">
        <v>192</v>
      </c>
      <c r="J387" s="148" t="s">
        <v>75</v>
      </c>
    </row>
    <row r="388" spans="1:10" x14ac:dyDescent="0.35">
      <c r="A388" s="148">
        <v>7.2533333333333303</v>
      </c>
      <c r="B388" s="148">
        <v>37</v>
      </c>
      <c r="C388" s="148" t="s">
        <v>81</v>
      </c>
      <c r="D388" s="148">
        <v>19825</v>
      </c>
      <c r="E388" s="148" t="s">
        <v>200</v>
      </c>
      <c r="F388" s="148">
        <v>12.175000000000001</v>
      </c>
      <c r="G388" s="148">
        <v>450</v>
      </c>
      <c r="H388" s="148">
        <v>0.54800000000000004</v>
      </c>
      <c r="I388" s="148" t="s">
        <v>192</v>
      </c>
      <c r="J388" s="148" t="s">
        <v>75</v>
      </c>
    </row>
    <row r="389" spans="1:10" x14ac:dyDescent="0.35">
      <c r="A389" s="148">
        <v>7.3033333333333301</v>
      </c>
      <c r="B389" s="148">
        <v>37</v>
      </c>
      <c r="C389" s="148" t="s">
        <v>81</v>
      </c>
      <c r="D389" s="148">
        <v>19753</v>
      </c>
      <c r="E389" s="148" t="s">
        <v>200</v>
      </c>
      <c r="F389" s="148">
        <v>12.175000000000001</v>
      </c>
      <c r="G389" s="148">
        <v>450</v>
      </c>
      <c r="H389" s="148">
        <v>0.54800000000000004</v>
      </c>
      <c r="I389" s="148" t="s">
        <v>192</v>
      </c>
      <c r="J389" s="148" t="s">
        <v>75</v>
      </c>
    </row>
    <row r="390" spans="1:10" x14ac:dyDescent="0.35">
      <c r="A390" s="148">
        <v>7.3533333333333299</v>
      </c>
      <c r="B390" s="148">
        <v>37</v>
      </c>
      <c r="C390" s="148" t="s">
        <v>81</v>
      </c>
      <c r="D390" s="148">
        <v>19674</v>
      </c>
      <c r="E390" s="148" t="s">
        <v>200</v>
      </c>
      <c r="F390" s="148">
        <v>12.175000000000001</v>
      </c>
      <c r="G390" s="148">
        <v>450</v>
      </c>
      <c r="H390" s="148">
        <v>0.54800000000000004</v>
      </c>
      <c r="I390" s="148" t="s">
        <v>192</v>
      </c>
      <c r="J390" s="148" t="s">
        <v>75</v>
      </c>
    </row>
    <row r="391" spans="1:10" x14ac:dyDescent="0.35">
      <c r="A391" s="148">
        <v>7.4033333333333298</v>
      </c>
      <c r="B391" s="148">
        <v>37</v>
      </c>
      <c r="C391" s="148" t="s">
        <v>81</v>
      </c>
      <c r="D391" s="148">
        <v>19727</v>
      </c>
      <c r="E391" s="148" t="s">
        <v>200</v>
      </c>
      <c r="F391" s="148">
        <v>12.175000000000001</v>
      </c>
      <c r="G391" s="148">
        <v>450</v>
      </c>
      <c r="H391" s="148">
        <v>0.54800000000000004</v>
      </c>
      <c r="I391" s="148" t="s">
        <v>192</v>
      </c>
      <c r="J391" s="148" t="s">
        <v>75</v>
      </c>
    </row>
    <row r="392" spans="1:10" x14ac:dyDescent="0.35">
      <c r="A392" s="148">
        <v>7.4533333333333296</v>
      </c>
      <c r="B392" s="148">
        <v>37</v>
      </c>
      <c r="C392" s="148" t="s">
        <v>81</v>
      </c>
      <c r="D392" s="148">
        <v>19602</v>
      </c>
      <c r="E392" s="148" t="s">
        <v>200</v>
      </c>
      <c r="F392" s="148">
        <v>12.175000000000001</v>
      </c>
      <c r="G392" s="148">
        <v>450</v>
      </c>
      <c r="H392" s="148">
        <v>0.54800000000000004</v>
      </c>
      <c r="I392" s="148" t="s">
        <v>192</v>
      </c>
      <c r="J392" s="148" t="s">
        <v>75</v>
      </c>
    </row>
    <row r="393" spans="1:10" x14ac:dyDescent="0.35">
      <c r="A393" s="148">
        <v>7.5033333333333303</v>
      </c>
      <c r="B393" s="148">
        <v>37</v>
      </c>
      <c r="C393" s="148" t="s">
        <v>81</v>
      </c>
      <c r="D393" s="148">
        <v>19843</v>
      </c>
      <c r="E393" s="148" t="s">
        <v>200</v>
      </c>
      <c r="F393" s="148">
        <v>12.175000000000001</v>
      </c>
      <c r="G393" s="148">
        <v>450</v>
      </c>
      <c r="H393" s="148">
        <v>0.54800000000000004</v>
      </c>
      <c r="I393" s="148" t="s">
        <v>192</v>
      </c>
      <c r="J393" s="148" t="s">
        <v>75</v>
      </c>
    </row>
    <row r="394" spans="1:10" x14ac:dyDescent="0.35">
      <c r="A394" s="148">
        <v>7.5533333333333301</v>
      </c>
      <c r="B394" s="148">
        <v>37</v>
      </c>
      <c r="C394" s="148" t="s">
        <v>81</v>
      </c>
      <c r="D394" s="148">
        <v>19700</v>
      </c>
      <c r="E394" s="148" t="s">
        <v>200</v>
      </c>
      <c r="F394" s="148">
        <v>12.175000000000001</v>
      </c>
      <c r="G394" s="148">
        <v>450</v>
      </c>
      <c r="H394" s="148">
        <v>0.54800000000000004</v>
      </c>
      <c r="I394" s="148" t="s">
        <v>192</v>
      </c>
      <c r="J394" s="148" t="s">
        <v>75</v>
      </c>
    </row>
    <row r="395" spans="1:10" x14ac:dyDescent="0.35">
      <c r="A395" s="148">
        <v>7.6033333333333299</v>
      </c>
      <c r="B395" s="148">
        <v>37</v>
      </c>
      <c r="C395" s="148" t="s">
        <v>81</v>
      </c>
      <c r="D395" s="148">
        <v>19473</v>
      </c>
      <c r="E395" s="148" t="s">
        <v>200</v>
      </c>
      <c r="F395" s="148">
        <v>12.175000000000001</v>
      </c>
      <c r="G395" s="148">
        <v>450</v>
      </c>
      <c r="H395" s="148">
        <v>0.54800000000000004</v>
      </c>
      <c r="I395" s="148" t="s">
        <v>192</v>
      </c>
      <c r="J395" s="148" t="s">
        <v>75</v>
      </c>
    </row>
    <row r="396" spans="1:10" x14ac:dyDescent="0.35">
      <c r="A396" s="148">
        <v>7.6533333333333298</v>
      </c>
      <c r="B396" s="148">
        <v>37</v>
      </c>
      <c r="C396" s="148" t="s">
        <v>81</v>
      </c>
      <c r="D396" s="148">
        <v>19590</v>
      </c>
      <c r="E396" s="148" t="s">
        <v>200</v>
      </c>
      <c r="F396" s="148">
        <v>12.175000000000001</v>
      </c>
      <c r="G396" s="148">
        <v>450</v>
      </c>
      <c r="H396" s="148">
        <v>0.54800000000000004</v>
      </c>
      <c r="I396" s="148" t="s">
        <v>192</v>
      </c>
      <c r="J396" s="148" t="s">
        <v>75</v>
      </c>
    </row>
    <row r="397" spans="1:10" x14ac:dyDescent="0.35">
      <c r="A397" s="148">
        <v>7.7033333333333296</v>
      </c>
      <c r="B397" s="148">
        <v>37</v>
      </c>
      <c r="C397" s="148" t="s">
        <v>81</v>
      </c>
      <c r="D397" s="148">
        <v>19683</v>
      </c>
      <c r="E397" s="148" t="s">
        <v>200</v>
      </c>
      <c r="F397" s="148">
        <v>12.175000000000001</v>
      </c>
      <c r="G397" s="148">
        <v>450</v>
      </c>
      <c r="H397" s="148">
        <v>0.54800000000000004</v>
      </c>
      <c r="I397" s="148" t="s">
        <v>192</v>
      </c>
      <c r="J397" s="148" t="s">
        <v>75</v>
      </c>
    </row>
    <row r="398" spans="1:10" x14ac:dyDescent="0.35">
      <c r="A398" s="148">
        <v>7.7533333333333303</v>
      </c>
      <c r="B398" s="148">
        <v>37</v>
      </c>
      <c r="C398" s="148" t="s">
        <v>81</v>
      </c>
      <c r="D398" s="148">
        <v>19705</v>
      </c>
      <c r="E398" s="148" t="s">
        <v>200</v>
      </c>
      <c r="F398" s="148">
        <v>12.175000000000001</v>
      </c>
      <c r="G398" s="148">
        <v>450</v>
      </c>
      <c r="H398" s="148">
        <v>0.54800000000000004</v>
      </c>
      <c r="I398" s="148" t="s">
        <v>192</v>
      </c>
      <c r="J398" s="148" t="s">
        <v>75</v>
      </c>
    </row>
    <row r="399" spans="1:10" x14ac:dyDescent="0.35">
      <c r="A399" s="148">
        <v>7.8033333333333301</v>
      </c>
      <c r="B399" s="148">
        <v>37</v>
      </c>
      <c r="C399" s="148" t="s">
        <v>81</v>
      </c>
      <c r="D399" s="148">
        <v>19674</v>
      </c>
      <c r="E399" s="148" t="s">
        <v>200</v>
      </c>
      <c r="F399" s="148">
        <v>12.175000000000001</v>
      </c>
      <c r="G399" s="148">
        <v>450</v>
      </c>
      <c r="H399" s="148">
        <v>0.54800000000000004</v>
      </c>
      <c r="I399" s="148" t="s">
        <v>192</v>
      </c>
      <c r="J399" s="148" t="s">
        <v>75</v>
      </c>
    </row>
    <row r="400" spans="1:10" x14ac:dyDescent="0.35">
      <c r="A400" s="148">
        <v>7.8533333333333299</v>
      </c>
      <c r="B400" s="148">
        <v>37.1</v>
      </c>
      <c r="C400" s="148" t="s">
        <v>81</v>
      </c>
      <c r="D400" s="148">
        <v>19434</v>
      </c>
      <c r="E400" s="148" t="s">
        <v>200</v>
      </c>
      <c r="F400" s="148">
        <v>12.175000000000001</v>
      </c>
      <c r="G400" s="148">
        <v>450</v>
      </c>
      <c r="H400" s="148">
        <v>0.54800000000000004</v>
      </c>
      <c r="I400" s="148" t="s">
        <v>192</v>
      </c>
      <c r="J400" s="148" t="s">
        <v>75</v>
      </c>
    </row>
    <row r="401" spans="1:10" x14ac:dyDescent="0.35">
      <c r="A401" s="148">
        <v>7.9033333333333298</v>
      </c>
      <c r="B401" s="148">
        <v>37</v>
      </c>
      <c r="C401" s="148" t="s">
        <v>81</v>
      </c>
      <c r="D401" s="148">
        <v>19832</v>
      </c>
      <c r="E401" s="148" t="s">
        <v>200</v>
      </c>
      <c r="F401" s="148">
        <v>12.175000000000001</v>
      </c>
      <c r="G401" s="148">
        <v>450</v>
      </c>
      <c r="H401" s="148">
        <v>0.54800000000000004</v>
      </c>
      <c r="I401" s="148" t="s">
        <v>192</v>
      </c>
      <c r="J401" s="148" t="s">
        <v>75</v>
      </c>
    </row>
    <row r="402" spans="1:10" x14ac:dyDescent="0.35">
      <c r="A402" s="148">
        <v>7.9533333333333296</v>
      </c>
      <c r="B402" s="148">
        <v>37</v>
      </c>
      <c r="C402" s="148" t="s">
        <v>81</v>
      </c>
      <c r="D402" s="148">
        <v>19842</v>
      </c>
      <c r="E402" s="148" t="s">
        <v>200</v>
      </c>
      <c r="F402" s="148">
        <v>12.175000000000001</v>
      </c>
      <c r="G402" s="148">
        <v>450</v>
      </c>
      <c r="H402" s="148">
        <v>0.54800000000000004</v>
      </c>
      <c r="I402" s="148" t="s">
        <v>192</v>
      </c>
      <c r="J402" s="148" t="s">
        <v>75</v>
      </c>
    </row>
    <row r="403" spans="1:10" x14ac:dyDescent="0.35">
      <c r="A403" s="148">
        <v>8.0033333333333303</v>
      </c>
      <c r="B403" s="148">
        <v>37</v>
      </c>
      <c r="C403" s="148" t="s">
        <v>81</v>
      </c>
      <c r="D403" s="148">
        <v>19577</v>
      </c>
      <c r="E403" s="148" t="s">
        <v>200</v>
      </c>
      <c r="F403" s="148">
        <v>12.175000000000001</v>
      </c>
      <c r="G403" s="148">
        <v>450</v>
      </c>
      <c r="H403" s="148">
        <v>0.54800000000000004</v>
      </c>
      <c r="I403" s="148" t="s">
        <v>192</v>
      </c>
      <c r="J403" s="148" t="s">
        <v>75</v>
      </c>
    </row>
    <row r="404" spans="1:10" x14ac:dyDescent="0.35">
      <c r="A404" s="148">
        <v>8.0533333333333292</v>
      </c>
      <c r="B404" s="148">
        <v>37</v>
      </c>
      <c r="C404" s="148" t="s">
        <v>81</v>
      </c>
      <c r="D404" s="148">
        <v>19519</v>
      </c>
      <c r="E404" s="148" t="s">
        <v>200</v>
      </c>
      <c r="F404" s="148">
        <v>12.175000000000001</v>
      </c>
      <c r="G404" s="148">
        <v>450</v>
      </c>
      <c r="H404" s="148">
        <v>0.54800000000000004</v>
      </c>
      <c r="I404" s="148" t="s">
        <v>192</v>
      </c>
      <c r="J404" s="148" t="s">
        <v>75</v>
      </c>
    </row>
    <row r="405" spans="1:10" x14ac:dyDescent="0.35">
      <c r="A405" s="148">
        <v>8.1033333333333299</v>
      </c>
      <c r="B405" s="148">
        <v>37</v>
      </c>
      <c r="C405" s="148" t="s">
        <v>81</v>
      </c>
      <c r="D405" s="148">
        <v>19453</v>
      </c>
      <c r="E405" s="148" t="s">
        <v>200</v>
      </c>
      <c r="F405" s="148">
        <v>12.175000000000001</v>
      </c>
      <c r="G405" s="148">
        <v>450</v>
      </c>
      <c r="H405" s="148">
        <v>0.54800000000000004</v>
      </c>
      <c r="I405" s="148" t="s">
        <v>192</v>
      </c>
      <c r="J405" s="148" t="s">
        <v>75</v>
      </c>
    </row>
    <row r="406" spans="1:10" x14ac:dyDescent="0.35">
      <c r="A406" s="148">
        <v>8.1533333333333307</v>
      </c>
      <c r="B406" s="148">
        <v>37</v>
      </c>
      <c r="C406" s="148" t="s">
        <v>81</v>
      </c>
      <c r="D406" s="148">
        <v>19744</v>
      </c>
      <c r="E406" s="148" t="s">
        <v>200</v>
      </c>
      <c r="F406" s="148">
        <v>12.175000000000001</v>
      </c>
      <c r="G406" s="148">
        <v>450</v>
      </c>
      <c r="H406" s="148">
        <v>0.54800000000000004</v>
      </c>
      <c r="I406" s="148" t="s">
        <v>192</v>
      </c>
      <c r="J406" s="148" t="s">
        <v>75</v>
      </c>
    </row>
    <row r="407" spans="1:10" x14ac:dyDescent="0.35">
      <c r="A407" s="148">
        <v>8.2033333333333296</v>
      </c>
      <c r="B407" s="148">
        <v>37</v>
      </c>
      <c r="C407" s="148" t="s">
        <v>81</v>
      </c>
      <c r="D407" s="148">
        <v>19667</v>
      </c>
      <c r="E407" s="148" t="s">
        <v>200</v>
      </c>
      <c r="F407" s="148">
        <v>12.175000000000001</v>
      </c>
      <c r="G407" s="148">
        <v>450</v>
      </c>
      <c r="H407" s="148">
        <v>0.54800000000000004</v>
      </c>
      <c r="I407" s="148" t="s">
        <v>192</v>
      </c>
      <c r="J407" s="148" t="s">
        <v>75</v>
      </c>
    </row>
    <row r="408" spans="1:10" x14ac:dyDescent="0.35">
      <c r="A408" s="148">
        <v>8.2533333333333303</v>
      </c>
      <c r="B408" s="148">
        <v>36.9</v>
      </c>
      <c r="C408" s="148" t="s">
        <v>81</v>
      </c>
      <c r="D408" s="148">
        <v>19495</v>
      </c>
      <c r="E408" s="148" t="s">
        <v>200</v>
      </c>
      <c r="F408" s="148">
        <v>12.175000000000001</v>
      </c>
      <c r="G408" s="148">
        <v>450</v>
      </c>
      <c r="H408" s="148">
        <v>0.54800000000000004</v>
      </c>
      <c r="I408" s="148" t="s">
        <v>192</v>
      </c>
      <c r="J408" s="148" t="s">
        <v>75</v>
      </c>
    </row>
    <row r="409" spans="1:10" x14ac:dyDescent="0.35">
      <c r="A409" s="148">
        <v>8.3033333333333292</v>
      </c>
      <c r="B409" s="148">
        <v>37</v>
      </c>
      <c r="C409" s="148" t="s">
        <v>81</v>
      </c>
      <c r="D409" s="148">
        <v>19305</v>
      </c>
      <c r="E409" s="148" t="s">
        <v>200</v>
      </c>
      <c r="F409" s="148">
        <v>12.175000000000001</v>
      </c>
      <c r="G409" s="148">
        <v>450</v>
      </c>
      <c r="H409" s="148">
        <v>0.54800000000000004</v>
      </c>
      <c r="I409" s="148" t="s">
        <v>192</v>
      </c>
      <c r="J409" s="148" t="s">
        <v>75</v>
      </c>
    </row>
    <row r="410" spans="1:10" x14ac:dyDescent="0.35">
      <c r="A410" s="148">
        <v>8.3533333333333299</v>
      </c>
      <c r="B410" s="148">
        <v>37</v>
      </c>
      <c r="C410" s="148" t="s">
        <v>81</v>
      </c>
      <c r="D410" s="148">
        <v>19630</v>
      </c>
      <c r="E410" s="148" t="s">
        <v>200</v>
      </c>
      <c r="F410" s="148">
        <v>12.175000000000001</v>
      </c>
      <c r="G410" s="148">
        <v>450</v>
      </c>
      <c r="H410" s="148">
        <v>0.54800000000000004</v>
      </c>
      <c r="I410" s="148" t="s">
        <v>192</v>
      </c>
      <c r="J410" s="148" t="s">
        <v>75</v>
      </c>
    </row>
    <row r="411" spans="1:10" x14ac:dyDescent="0.35">
      <c r="A411" s="148">
        <v>8.4033333333333307</v>
      </c>
      <c r="B411" s="148">
        <v>37</v>
      </c>
      <c r="C411" s="148" t="s">
        <v>81</v>
      </c>
      <c r="D411" s="148">
        <v>19578</v>
      </c>
      <c r="E411" s="148" t="s">
        <v>200</v>
      </c>
      <c r="F411" s="148">
        <v>12.175000000000001</v>
      </c>
      <c r="G411" s="148">
        <v>450</v>
      </c>
      <c r="H411" s="148">
        <v>0.54800000000000004</v>
      </c>
      <c r="I411" s="148" t="s">
        <v>192</v>
      </c>
      <c r="J411" s="148" t="s">
        <v>75</v>
      </c>
    </row>
    <row r="412" spans="1:10" x14ac:dyDescent="0.35">
      <c r="A412" s="148">
        <v>8.4533333333333296</v>
      </c>
      <c r="B412" s="148">
        <v>37</v>
      </c>
      <c r="C412" s="148" t="s">
        <v>81</v>
      </c>
      <c r="D412" s="148">
        <v>19616</v>
      </c>
      <c r="E412" s="148" t="s">
        <v>200</v>
      </c>
      <c r="F412" s="148">
        <v>12.175000000000001</v>
      </c>
      <c r="G412" s="148">
        <v>450</v>
      </c>
      <c r="H412" s="148">
        <v>0.54800000000000004</v>
      </c>
      <c r="I412" s="148" t="s">
        <v>192</v>
      </c>
      <c r="J412" s="148" t="s">
        <v>75</v>
      </c>
    </row>
    <row r="413" spans="1:10" x14ac:dyDescent="0.35">
      <c r="A413" s="148">
        <v>8.5033333333333303</v>
      </c>
      <c r="B413" s="148">
        <v>37</v>
      </c>
      <c r="C413" s="148" t="s">
        <v>81</v>
      </c>
      <c r="D413" s="148">
        <v>19789</v>
      </c>
      <c r="E413" s="148" t="s">
        <v>200</v>
      </c>
      <c r="F413" s="148">
        <v>12.175000000000001</v>
      </c>
      <c r="G413" s="148">
        <v>450</v>
      </c>
      <c r="H413" s="148">
        <v>0.54800000000000004</v>
      </c>
      <c r="I413" s="148" t="s">
        <v>192</v>
      </c>
      <c r="J413" s="148" t="s">
        <v>75</v>
      </c>
    </row>
    <row r="414" spans="1:10" x14ac:dyDescent="0.35">
      <c r="A414" s="148">
        <v>8.5533333333333292</v>
      </c>
      <c r="B414" s="148">
        <v>37</v>
      </c>
      <c r="C414" s="148" t="s">
        <v>81</v>
      </c>
      <c r="D414" s="148">
        <v>19358</v>
      </c>
      <c r="E414" s="148" t="s">
        <v>200</v>
      </c>
      <c r="F414" s="148">
        <v>12.175000000000001</v>
      </c>
      <c r="G414" s="148">
        <v>450</v>
      </c>
      <c r="H414" s="148">
        <v>0.54800000000000004</v>
      </c>
      <c r="I414" s="148" t="s">
        <v>192</v>
      </c>
      <c r="J414" s="148" t="s">
        <v>75</v>
      </c>
    </row>
    <row r="415" spans="1:10" x14ac:dyDescent="0.35">
      <c r="A415" s="148">
        <v>8.6033333333333299</v>
      </c>
      <c r="B415" s="148">
        <v>37</v>
      </c>
      <c r="C415" s="148" t="s">
        <v>81</v>
      </c>
      <c r="D415" s="148">
        <v>19634</v>
      </c>
      <c r="E415" s="148" t="s">
        <v>200</v>
      </c>
      <c r="F415" s="148">
        <v>12.175000000000001</v>
      </c>
      <c r="G415" s="148">
        <v>450</v>
      </c>
      <c r="H415" s="148">
        <v>0.54800000000000004</v>
      </c>
      <c r="I415" s="148" t="s">
        <v>192</v>
      </c>
      <c r="J415" s="148" t="s">
        <v>75</v>
      </c>
    </row>
    <row r="416" spans="1:10" x14ac:dyDescent="0.35">
      <c r="A416" s="148">
        <v>8.6533333333333307</v>
      </c>
      <c r="B416" s="148">
        <v>37.1</v>
      </c>
      <c r="C416" s="148" t="s">
        <v>81</v>
      </c>
      <c r="D416" s="148">
        <v>19692</v>
      </c>
      <c r="E416" s="148" t="s">
        <v>200</v>
      </c>
      <c r="F416" s="148">
        <v>12.175000000000001</v>
      </c>
      <c r="G416" s="148">
        <v>450</v>
      </c>
      <c r="H416" s="148">
        <v>0.54800000000000004</v>
      </c>
      <c r="I416" s="148" t="s">
        <v>192</v>
      </c>
      <c r="J416" s="148" t="s">
        <v>75</v>
      </c>
    </row>
    <row r="417" spans="1:10" x14ac:dyDescent="0.35">
      <c r="A417" s="148">
        <v>8.7033333333333296</v>
      </c>
      <c r="B417" s="148">
        <v>37</v>
      </c>
      <c r="C417" s="148" t="s">
        <v>81</v>
      </c>
      <c r="D417" s="148">
        <v>19522</v>
      </c>
      <c r="E417" s="148" t="s">
        <v>200</v>
      </c>
      <c r="F417" s="148">
        <v>12.175000000000001</v>
      </c>
      <c r="G417" s="148">
        <v>450</v>
      </c>
      <c r="H417" s="148">
        <v>0.54800000000000004</v>
      </c>
      <c r="I417" s="148" t="s">
        <v>192</v>
      </c>
      <c r="J417" s="148" t="s">
        <v>75</v>
      </c>
    </row>
    <row r="418" spans="1:10" x14ac:dyDescent="0.35">
      <c r="A418" s="148">
        <v>8.7533333333333303</v>
      </c>
      <c r="B418" s="148">
        <v>37</v>
      </c>
      <c r="C418" s="148" t="s">
        <v>81</v>
      </c>
      <c r="D418" s="148">
        <v>19858</v>
      </c>
      <c r="E418" s="148" t="s">
        <v>200</v>
      </c>
      <c r="F418" s="148">
        <v>12.175000000000001</v>
      </c>
      <c r="G418" s="148">
        <v>450</v>
      </c>
      <c r="H418" s="148">
        <v>0.54800000000000004</v>
      </c>
      <c r="I418" s="148" t="s">
        <v>192</v>
      </c>
      <c r="J418" s="148" t="s">
        <v>75</v>
      </c>
    </row>
    <row r="419" spans="1:10" x14ac:dyDescent="0.35">
      <c r="A419" s="148">
        <v>8.8033333333333292</v>
      </c>
      <c r="B419" s="148">
        <v>37</v>
      </c>
      <c r="C419" s="148" t="s">
        <v>81</v>
      </c>
      <c r="D419" s="148">
        <v>19431</v>
      </c>
      <c r="E419" s="148" t="s">
        <v>200</v>
      </c>
      <c r="F419" s="148">
        <v>12.175000000000001</v>
      </c>
      <c r="G419" s="148">
        <v>450</v>
      </c>
      <c r="H419" s="148">
        <v>0.54800000000000004</v>
      </c>
      <c r="I419" s="148" t="s">
        <v>192</v>
      </c>
      <c r="J419" s="148" t="s">
        <v>75</v>
      </c>
    </row>
    <row r="420" spans="1:10" x14ac:dyDescent="0.35">
      <c r="A420" s="148">
        <v>8.8533333333333299</v>
      </c>
      <c r="B420" s="148">
        <v>37</v>
      </c>
      <c r="C420" s="148" t="s">
        <v>81</v>
      </c>
      <c r="D420" s="148">
        <v>19515</v>
      </c>
      <c r="E420" s="148" t="s">
        <v>200</v>
      </c>
      <c r="F420" s="148">
        <v>12.175000000000001</v>
      </c>
      <c r="G420" s="148">
        <v>450</v>
      </c>
      <c r="H420" s="148">
        <v>0.54800000000000004</v>
      </c>
      <c r="I420" s="148" t="s">
        <v>192</v>
      </c>
      <c r="J420" s="148" t="s">
        <v>75</v>
      </c>
    </row>
    <row r="421" spans="1:10" x14ac:dyDescent="0.35">
      <c r="A421" s="148">
        <v>8.9033333333333307</v>
      </c>
      <c r="B421" s="148">
        <v>37</v>
      </c>
      <c r="C421" s="148" t="s">
        <v>81</v>
      </c>
      <c r="D421" s="148">
        <v>19201</v>
      </c>
      <c r="E421" s="148" t="s">
        <v>200</v>
      </c>
      <c r="F421" s="148">
        <v>12.175000000000001</v>
      </c>
      <c r="G421" s="148">
        <v>450</v>
      </c>
      <c r="H421" s="148">
        <v>0.54800000000000004</v>
      </c>
      <c r="I421" s="148" t="s">
        <v>192</v>
      </c>
      <c r="J421" s="148" t="s">
        <v>75</v>
      </c>
    </row>
    <row r="422" spans="1:10" x14ac:dyDescent="0.35">
      <c r="A422" s="148">
        <v>8.9533333333333296</v>
      </c>
      <c r="B422" s="148">
        <v>37</v>
      </c>
      <c r="C422" s="148" t="s">
        <v>81</v>
      </c>
      <c r="D422" s="148">
        <v>19696</v>
      </c>
      <c r="E422" s="148" t="s">
        <v>200</v>
      </c>
      <c r="F422" s="148">
        <v>12.175000000000001</v>
      </c>
      <c r="G422" s="148">
        <v>450</v>
      </c>
      <c r="H422" s="148">
        <v>0.54800000000000004</v>
      </c>
      <c r="I422" s="148" t="s">
        <v>192</v>
      </c>
      <c r="J422" s="148" t="s">
        <v>75</v>
      </c>
    </row>
    <row r="423" spans="1:10" x14ac:dyDescent="0.35">
      <c r="A423" s="148">
        <v>9.0033333333333303</v>
      </c>
      <c r="B423" s="148">
        <v>37</v>
      </c>
      <c r="C423" s="148" t="s">
        <v>81</v>
      </c>
      <c r="D423" s="148">
        <v>19538</v>
      </c>
      <c r="E423" s="148" t="s">
        <v>200</v>
      </c>
      <c r="F423" s="148">
        <v>12.175000000000001</v>
      </c>
      <c r="G423" s="148">
        <v>450</v>
      </c>
      <c r="H423" s="148">
        <v>0.54800000000000004</v>
      </c>
      <c r="I423" s="148" t="s">
        <v>192</v>
      </c>
      <c r="J423" s="148" t="s">
        <v>75</v>
      </c>
    </row>
    <row r="424" spans="1:10" x14ac:dyDescent="0.35">
      <c r="A424" s="148">
        <v>9.0533333333333292</v>
      </c>
      <c r="B424" s="148">
        <v>37</v>
      </c>
      <c r="C424" s="148" t="s">
        <v>81</v>
      </c>
      <c r="D424" s="148">
        <v>19595</v>
      </c>
      <c r="E424" s="148" t="s">
        <v>200</v>
      </c>
      <c r="F424" s="148">
        <v>12.175000000000001</v>
      </c>
      <c r="G424" s="148">
        <v>450</v>
      </c>
      <c r="H424" s="148">
        <v>0.54800000000000004</v>
      </c>
      <c r="I424" s="148" t="s">
        <v>192</v>
      </c>
      <c r="J424" s="148" t="s">
        <v>75</v>
      </c>
    </row>
    <row r="425" spans="1:10" x14ac:dyDescent="0.35">
      <c r="A425" s="148">
        <v>9.1033333333333299</v>
      </c>
      <c r="B425" s="148">
        <v>37</v>
      </c>
      <c r="C425" s="148" t="s">
        <v>81</v>
      </c>
      <c r="D425" s="148">
        <v>19509</v>
      </c>
      <c r="E425" s="148" t="s">
        <v>200</v>
      </c>
      <c r="F425" s="148">
        <v>12.175000000000001</v>
      </c>
      <c r="G425" s="148">
        <v>450</v>
      </c>
      <c r="H425" s="148">
        <v>0.54800000000000004</v>
      </c>
      <c r="I425" s="148" t="s">
        <v>192</v>
      </c>
      <c r="J425" s="148" t="s">
        <v>75</v>
      </c>
    </row>
    <row r="426" spans="1:10" x14ac:dyDescent="0.35">
      <c r="A426" s="148">
        <v>9.1533333333333307</v>
      </c>
      <c r="B426" s="148">
        <v>37</v>
      </c>
      <c r="C426" s="148" t="s">
        <v>81</v>
      </c>
      <c r="D426" s="148">
        <v>19741</v>
      </c>
      <c r="E426" s="148" t="s">
        <v>200</v>
      </c>
      <c r="F426" s="148">
        <v>12.175000000000001</v>
      </c>
      <c r="G426" s="148">
        <v>450</v>
      </c>
      <c r="H426" s="148">
        <v>0.54800000000000004</v>
      </c>
      <c r="I426" s="148" t="s">
        <v>192</v>
      </c>
      <c r="J426" s="148" t="s">
        <v>75</v>
      </c>
    </row>
    <row r="427" spans="1:10" x14ac:dyDescent="0.35">
      <c r="A427" s="148">
        <v>9.2033333333333296</v>
      </c>
      <c r="B427" s="148">
        <v>37</v>
      </c>
      <c r="C427" s="148" t="s">
        <v>81</v>
      </c>
      <c r="D427" s="148">
        <v>19620</v>
      </c>
      <c r="E427" s="148" t="s">
        <v>200</v>
      </c>
      <c r="F427" s="148">
        <v>12.175000000000001</v>
      </c>
      <c r="G427" s="148">
        <v>450</v>
      </c>
      <c r="H427" s="148">
        <v>0.54800000000000004</v>
      </c>
      <c r="I427" s="148" t="s">
        <v>192</v>
      </c>
      <c r="J427" s="148" t="s">
        <v>75</v>
      </c>
    </row>
    <row r="428" spans="1:10" x14ac:dyDescent="0.35">
      <c r="A428" s="148">
        <v>9.2533333333333303</v>
      </c>
      <c r="B428" s="148">
        <v>37</v>
      </c>
      <c r="C428" s="148" t="s">
        <v>81</v>
      </c>
      <c r="D428" s="148">
        <v>19753</v>
      </c>
      <c r="E428" s="148" t="s">
        <v>200</v>
      </c>
      <c r="F428" s="148">
        <v>12.175000000000001</v>
      </c>
      <c r="G428" s="148">
        <v>450</v>
      </c>
      <c r="H428" s="148">
        <v>0.54800000000000004</v>
      </c>
      <c r="I428" s="148" t="s">
        <v>192</v>
      </c>
      <c r="J428" s="148" t="s">
        <v>75</v>
      </c>
    </row>
    <row r="429" spans="1:10" x14ac:dyDescent="0.35">
      <c r="A429" s="148">
        <v>9.3033333333333292</v>
      </c>
      <c r="B429" s="148">
        <v>37</v>
      </c>
      <c r="C429" s="148" t="s">
        <v>81</v>
      </c>
      <c r="D429" s="148">
        <v>19481</v>
      </c>
      <c r="E429" s="148" t="s">
        <v>200</v>
      </c>
      <c r="F429" s="148">
        <v>12.175000000000001</v>
      </c>
      <c r="G429" s="148">
        <v>450</v>
      </c>
      <c r="H429" s="148">
        <v>0.54800000000000004</v>
      </c>
      <c r="I429" s="148" t="s">
        <v>192</v>
      </c>
      <c r="J429" s="148" t="s">
        <v>75</v>
      </c>
    </row>
    <row r="430" spans="1:10" x14ac:dyDescent="0.35">
      <c r="A430" s="148">
        <v>9.3533333333333299</v>
      </c>
      <c r="B430" s="148">
        <v>37</v>
      </c>
      <c r="C430" s="148" t="s">
        <v>81</v>
      </c>
      <c r="D430" s="148">
        <v>19416</v>
      </c>
      <c r="E430" s="148" t="s">
        <v>200</v>
      </c>
      <c r="F430" s="148">
        <v>12.175000000000001</v>
      </c>
      <c r="G430" s="148">
        <v>450</v>
      </c>
      <c r="H430" s="148">
        <v>0.54800000000000004</v>
      </c>
      <c r="I430" s="148" t="s">
        <v>192</v>
      </c>
      <c r="J430" s="148" t="s">
        <v>75</v>
      </c>
    </row>
    <row r="431" spans="1:10" x14ac:dyDescent="0.35">
      <c r="A431" s="148">
        <v>9.4033333333333307</v>
      </c>
      <c r="B431" s="148">
        <v>37</v>
      </c>
      <c r="C431" s="148" t="s">
        <v>81</v>
      </c>
      <c r="D431" s="148">
        <v>19501</v>
      </c>
      <c r="E431" s="148" t="s">
        <v>200</v>
      </c>
      <c r="F431" s="148">
        <v>12.175000000000001</v>
      </c>
      <c r="G431" s="148">
        <v>450</v>
      </c>
      <c r="H431" s="148">
        <v>0.54800000000000004</v>
      </c>
      <c r="I431" s="148" t="s">
        <v>192</v>
      </c>
      <c r="J431" s="148" t="s">
        <v>75</v>
      </c>
    </row>
    <row r="432" spans="1:10" x14ac:dyDescent="0.35">
      <c r="A432" s="148">
        <v>9.4533333333333296</v>
      </c>
      <c r="B432" s="148">
        <v>37</v>
      </c>
      <c r="C432" s="148" t="s">
        <v>81</v>
      </c>
      <c r="D432" s="148">
        <v>19591</v>
      </c>
      <c r="E432" s="148" t="s">
        <v>200</v>
      </c>
      <c r="F432" s="148">
        <v>12.175000000000001</v>
      </c>
      <c r="G432" s="148">
        <v>450</v>
      </c>
      <c r="H432" s="148">
        <v>0.54800000000000004</v>
      </c>
      <c r="I432" s="148" t="s">
        <v>192</v>
      </c>
      <c r="J432" s="148" t="s">
        <v>75</v>
      </c>
    </row>
    <row r="433" spans="1:10" x14ac:dyDescent="0.35">
      <c r="A433" s="148">
        <v>9.5033333333333303</v>
      </c>
      <c r="B433" s="148">
        <v>37</v>
      </c>
      <c r="C433" s="148" t="s">
        <v>81</v>
      </c>
      <c r="D433" s="148">
        <v>19309</v>
      </c>
      <c r="E433" s="148" t="s">
        <v>200</v>
      </c>
      <c r="F433" s="148">
        <v>12.175000000000001</v>
      </c>
      <c r="G433" s="148">
        <v>450</v>
      </c>
      <c r="H433" s="148">
        <v>0.54800000000000004</v>
      </c>
      <c r="I433" s="148" t="s">
        <v>192</v>
      </c>
      <c r="J433" s="148" t="s">
        <v>75</v>
      </c>
    </row>
    <row r="434" spans="1:10" x14ac:dyDescent="0.35">
      <c r="A434" s="148">
        <v>9.5533333333333292</v>
      </c>
      <c r="B434" s="148">
        <v>37</v>
      </c>
      <c r="C434" s="148" t="s">
        <v>81</v>
      </c>
      <c r="D434" s="148">
        <v>19513</v>
      </c>
      <c r="E434" s="148" t="s">
        <v>200</v>
      </c>
      <c r="F434" s="148">
        <v>12.175000000000001</v>
      </c>
      <c r="G434" s="148">
        <v>450</v>
      </c>
      <c r="H434" s="148">
        <v>0.54800000000000004</v>
      </c>
      <c r="I434" s="148" t="s">
        <v>192</v>
      </c>
      <c r="J434" s="148" t="s">
        <v>75</v>
      </c>
    </row>
    <row r="435" spans="1:10" x14ac:dyDescent="0.35">
      <c r="A435" s="148">
        <v>9.6033333333333299</v>
      </c>
      <c r="B435" s="148">
        <v>37</v>
      </c>
      <c r="C435" s="148" t="s">
        <v>81</v>
      </c>
      <c r="D435" s="148">
        <v>19522</v>
      </c>
      <c r="E435" s="148" t="s">
        <v>200</v>
      </c>
      <c r="F435" s="148">
        <v>12.175000000000001</v>
      </c>
      <c r="G435" s="148">
        <v>450</v>
      </c>
      <c r="H435" s="148">
        <v>0.54800000000000004</v>
      </c>
      <c r="I435" s="148" t="s">
        <v>192</v>
      </c>
      <c r="J435" s="148" t="s">
        <v>75</v>
      </c>
    </row>
    <row r="436" spans="1:10" x14ac:dyDescent="0.35">
      <c r="A436" s="148">
        <v>9.6533333333333307</v>
      </c>
      <c r="B436" s="148">
        <v>37</v>
      </c>
      <c r="C436" s="148" t="s">
        <v>81</v>
      </c>
      <c r="D436" s="148">
        <v>19429</v>
      </c>
      <c r="E436" s="148" t="s">
        <v>200</v>
      </c>
      <c r="F436" s="148">
        <v>12.175000000000001</v>
      </c>
      <c r="G436" s="148">
        <v>450</v>
      </c>
      <c r="H436" s="148">
        <v>0.54800000000000004</v>
      </c>
      <c r="I436" s="148" t="s">
        <v>192</v>
      </c>
      <c r="J436" s="148" t="s">
        <v>75</v>
      </c>
    </row>
    <row r="437" spans="1:10" x14ac:dyDescent="0.35">
      <c r="A437" s="148">
        <v>9.7033333333333296</v>
      </c>
      <c r="B437" s="148">
        <v>37</v>
      </c>
      <c r="C437" s="148" t="s">
        <v>81</v>
      </c>
      <c r="D437" s="148">
        <v>19512</v>
      </c>
      <c r="E437" s="148" t="s">
        <v>200</v>
      </c>
      <c r="F437" s="148">
        <v>12.175000000000001</v>
      </c>
      <c r="G437" s="148">
        <v>450</v>
      </c>
      <c r="H437" s="148">
        <v>0.54800000000000004</v>
      </c>
      <c r="I437" s="148" t="s">
        <v>192</v>
      </c>
      <c r="J437" s="148" t="s">
        <v>75</v>
      </c>
    </row>
    <row r="438" spans="1:10" x14ac:dyDescent="0.35">
      <c r="A438" s="148">
        <v>9.7533333333333303</v>
      </c>
      <c r="B438" s="148">
        <v>37</v>
      </c>
      <c r="C438" s="148" t="s">
        <v>81</v>
      </c>
      <c r="D438" s="148">
        <v>19410</v>
      </c>
      <c r="E438" s="148" t="s">
        <v>200</v>
      </c>
      <c r="F438" s="148">
        <v>12.175000000000001</v>
      </c>
      <c r="G438" s="148">
        <v>450</v>
      </c>
      <c r="H438" s="148">
        <v>0.54800000000000004</v>
      </c>
      <c r="I438" s="148" t="s">
        <v>192</v>
      </c>
      <c r="J438" s="148" t="s">
        <v>75</v>
      </c>
    </row>
    <row r="439" spans="1:10" x14ac:dyDescent="0.35">
      <c r="A439" s="148">
        <v>9.8033333333333292</v>
      </c>
      <c r="B439" s="148">
        <v>37</v>
      </c>
      <c r="C439" s="148" t="s">
        <v>81</v>
      </c>
      <c r="D439" s="148">
        <v>19505</v>
      </c>
      <c r="E439" s="148" t="s">
        <v>200</v>
      </c>
      <c r="F439" s="148">
        <v>12.175000000000001</v>
      </c>
      <c r="G439" s="148">
        <v>450</v>
      </c>
      <c r="H439" s="148">
        <v>0.54800000000000004</v>
      </c>
      <c r="I439" s="148" t="s">
        <v>192</v>
      </c>
      <c r="J439" s="148" t="s">
        <v>75</v>
      </c>
    </row>
    <row r="440" spans="1:10" x14ac:dyDescent="0.35">
      <c r="A440" s="148">
        <v>9.8533333333333299</v>
      </c>
      <c r="B440" s="148">
        <v>37</v>
      </c>
      <c r="C440" s="148" t="s">
        <v>81</v>
      </c>
      <c r="D440" s="148">
        <v>19369</v>
      </c>
      <c r="E440" s="148" t="s">
        <v>200</v>
      </c>
      <c r="F440" s="148">
        <v>12.175000000000001</v>
      </c>
      <c r="G440" s="148">
        <v>450</v>
      </c>
      <c r="H440" s="148">
        <v>0.54800000000000004</v>
      </c>
      <c r="I440" s="148" t="s">
        <v>192</v>
      </c>
      <c r="J440" s="148" t="s">
        <v>75</v>
      </c>
    </row>
    <row r="441" spans="1:10" x14ac:dyDescent="0.35">
      <c r="A441" s="148">
        <v>9.9033333333333307</v>
      </c>
      <c r="B441" s="148">
        <v>37</v>
      </c>
      <c r="C441" s="148" t="s">
        <v>81</v>
      </c>
      <c r="D441" s="148">
        <v>19388</v>
      </c>
      <c r="E441" s="148" t="s">
        <v>200</v>
      </c>
      <c r="F441" s="148">
        <v>12.175000000000001</v>
      </c>
      <c r="G441" s="148">
        <v>450</v>
      </c>
      <c r="H441" s="148">
        <v>0.54800000000000004</v>
      </c>
      <c r="I441" s="148" t="s">
        <v>192</v>
      </c>
      <c r="J441" s="148" t="s">
        <v>75</v>
      </c>
    </row>
    <row r="442" spans="1:10" x14ac:dyDescent="0.35">
      <c r="A442" s="148">
        <v>9.9533333333333296</v>
      </c>
      <c r="B442" s="148">
        <v>37</v>
      </c>
      <c r="C442" s="148" t="s">
        <v>81</v>
      </c>
      <c r="D442" s="148">
        <v>19598</v>
      </c>
      <c r="E442" s="148" t="s">
        <v>200</v>
      </c>
      <c r="F442" s="148">
        <v>12.175000000000001</v>
      </c>
      <c r="G442" s="148">
        <v>450</v>
      </c>
      <c r="H442" s="148">
        <v>0.54800000000000004</v>
      </c>
      <c r="I442" s="148" t="s">
        <v>192</v>
      </c>
      <c r="J442" s="148" t="s">
        <v>75</v>
      </c>
    </row>
    <row r="443" spans="1:10" x14ac:dyDescent="0.35">
      <c r="A443" s="148">
        <v>10.0033333333333</v>
      </c>
      <c r="B443" s="148">
        <v>37</v>
      </c>
      <c r="C443" s="148" t="s">
        <v>81</v>
      </c>
      <c r="D443" s="148">
        <v>19514</v>
      </c>
      <c r="E443" s="148" t="s">
        <v>200</v>
      </c>
      <c r="F443" s="148">
        <v>12.175000000000001</v>
      </c>
      <c r="G443" s="148">
        <v>450</v>
      </c>
      <c r="H443" s="148">
        <v>0.54800000000000004</v>
      </c>
      <c r="I443" s="148" t="s">
        <v>192</v>
      </c>
      <c r="J443" s="148" t="s">
        <v>75</v>
      </c>
    </row>
    <row r="444" spans="1:10" x14ac:dyDescent="0.35">
      <c r="A444" s="148">
        <v>10.053333333333301</v>
      </c>
      <c r="B444" s="148">
        <v>37</v>
      </c>
      <c r="C444" s="148" t="s">
        <v>81</v>
      </c>
      <c r="D444" s="148">
        <v>19429</v>
      </c>
      <c r="E444" s="148" t="s">
        <v>200</v>
      </c>
      <c r="F444" s="148">
        <v>12.175000000000001</v>
      </c>
      <c r="G444" s="148">
        <v>450</v>
      </c>
      <c r="H444" s="148">
        <v>0.54800000000000004</v>
      </c>
      <c r="I444" s="148" t="s">
        <v>192</v>
      </c>
      <c r="J444" s="148" t="s">
        <v>75</v>
      </c>
    </row>
    <row r="445" spans="1:10" x14ac:dyDescent="0.35">
      <c r="A445" s="148">
        <v>10.1033333333333</v>
      </c>
      <c r="B445" s="148">
        <v>37</v>
      </c>
      <c r="C445" s="148" t="s">
        <v>81</v>
      </c>
      <c r="D445" s="148">
        <v>19342</v>
      </c>
      <c r="E445" s="148" t="s">
        <v>200</v>
      </c>
      <c r="F445" s="148">
        <v>12.175000000000001</v>
      </c>
      <c r="G445" s="148">
        <v>450</v>
      </c>
      <c r="H445" s="148">
        <v>0.54800000000000004</v>
      </c>
      <c r="I445" s="148" t="s">
        <v>192</v>
      </c>
      <c r="J445" s="148" t="s">
        <v>75</v>
      </c>
    </row>
    <row r="446" spans="1:10" x14ac:dyDescent="0.35">
      <c r="A446" s="148">
        <v>10.1533333333333</v>
      </c>
      <c r="B446" s="148">
        <v>37</v>
      </c>
      <c r="C446" s="148" t="s">
        <v>81</v>
      </c>
      <c r="D446" s="148">
        <v>19533</v>
      </c>
      <c r="E446" s="148" t="s">
        <v>200</v>
      </c>
      <c r="F446" s="148">
        <v>12.175000000000001</v>
      </c>
      <c r="G446" s="148">
        <v>450</v>
      </c>
      <c r="H446" s="148">
        <v>0.54800000000000004</v>
      </c>
      <c r="I446" s="148" t="s">
        <v>192</v>
      </c>
      <c r="J446" s="148" t="s">
        <v>75</v>
      </c>
    </row>
    <row r="447" spans="1:10" x14ac:dyDescent="0.35">
      <c r="A447" s="148">
        <v>10.203333333333299</v>
      </c>
      <c r="B447" s="148">
        <v>37</v>
      </c>
      <c r="C447" s="148" t="s">
        <v>81</v>
      </c>
      <c r="D447" s="148">
        <v>19283</v>
      </c>
      <c r="E447" s="148" t="s">
        <v>200</v>
      </c>
      <c r="F447" s="148">
        <v>12.175000000000001</v>
      </c>
      <c r="G447" s="148">
        <v>450</v>
      </c>
      <c r="H447" s="148">
        <v>0.54800000000000004</v>
      </c>
      <c r="I447" s="148" t="s">
        <v>192</v>
      </c>
      <c r="J447" s="148" t="s">
        <v>75</v>
      </c>
    </row>
    <row r="448" spans="1:10" x14ac:dyDescent="0.35">
      <c r="A448" s="148">
        <v>10.2533333333333</v>
      </c>
      <c r="B448" s="148">
        <v>37</v>
      </c>
      <c r="C448" s="148" t="s">
        <v>81</v>
      </c>
      <c r="D448" s="148">
        <v>19387</v>
      </c>
      <c r="E448" s="148" t="s">
        <v>200</v>
      </c>
      <c r="F448" s="148">
        <v>12.175000000000001</v>
      </c>
      <c r="G448" s="148">
        <v>450</v>
      </c>
      <c r="H448" s="148">
        <v>0.54800000000000004</v>
      </c>
      <c r="I448" s="148" t="s">
        <v>192</v>
      </c>
      <c r="J448" s="148" t="s">
        <v>75</v>
      </c>
    </row>
    <row r="449" spans="1:10" x14ac:dyDescent="0.35">
      <c r="A449" s="148">
        <v>10.303333333333301</v>
      </c>
      <c r="B449" s="148">
        <v>37</v>
      </c>
      <c r="C449" s="148" t="s">
        <v>81</v>
      </c>
      <c r="D449" s="148">
        <v>19318</v>
      </c>
      <c r="E449" s="148" t="s">
        <v>200</v>
      </c>
      <c r="F449" s="148">
        <v>12.175000000000001</v>
      </c>
      <c r="G449" s="148">
        <v>450</v>
      </c>
      <c r="H449" s="148">
        <v>0.54800000000000004</v>
      </c>
      <c r="I449" s="148" t="s">
        <v>192</v>
      </c>
      <c r="J449" s="148" t="s">
        <v>75</v>
      </c>
    </row>
    <row r="450" spans="1:10" x14ac:dyDescent="0.35">
      <c r="A450" s="148">
        <v>10.3533333333333</v>
      </c>
      <c r="B450" s="148">
        <v>37</v>
      </c>
      <c r="C450" s="148" t="s">
        <v>81</v>
      </c>
      <c r="D450" s="148">
        <v>19338</v>
      </c>
      <c r="E450" s="148" t="s">
        <v>200</v>
      </c>
      <c r="F450" s="148">
        <v>12.175000000000001</v>
      </c>
      <c r="G450" s="148">
        <v>450</v>
      </c>
      <c r="H450" s="148">
        <v>0.54800000000000004</v>
      </c>
      <c r="I450" s="148" t="s">
        <v>192</v>
      </c>
      <c r="J450" s="148" t="s">
        <v>75</v>
      </c>
    </row>
    <row r="451" spans="1:10" x14ac:dyDescent="0.35">
      <c r="A451" s="148">
        <v>10.4033333333333</v>
      </c>
      <c r="B451" s="148">
        <v>37</v>
      </c>
      <c r="C451" s="148" t="s">
        <v>81</v>
      </c>
      <c r="D451" s="148">
        <v>19516</v>
      </c>
      <c r="E451" s="148" t="s">
        <v>200</v>
      </c>
      <c r="F451" s="148">
        <v>12.175000000000001</v>
      </c>
      <c r="G451" s="148">
        <v>450</v>
      </c>
      <c r="H451" s="148">
        <v>0.54800000000000004</v>
      </c>
      <c r="I451" s="148" t="s">
        <v>192</v>
      </c>
      <c r="J451" s="148" t="s">
        <v>75</v>
      </c>
    </row>
    <row r="452" spans="1:10" x14ac:dyDescent="0.35">
      <c r="A452" s="148">
        <v>10.453333333333299</v>
      </c>
      <c r="B452" s="148">
        <v>37</v>
      </c>
      <c r="C452" s="148" t="s">
        <v>81</v>
      </c>
      <c r="D452" s="148">
        <v>19396</v>
      </c>
      <c r="E452" s="148" t="s">
        <v>200</v>
      </c>
      <c r="F452" s="148">
        <v>12.175000000000001</v>
      </c>
      <c r="G452" s="148">
        <v>450</v>
      </c>
      <c r="H452" s="148">
        <v>0.54800000000000004</v>
      </c>
      <c r="I452" s="148" t="s">
        <v>192</v>
      </c>
      <c r="J452" s="148" t="s">
        <v>75</v>
      </c>
    </row>
    <row r="453" spans="1:10" x14ac:dyDescent="0.35">
      <c r="A453" s="148">
        <v>10.5033333333333</v>
      </c>
      <c r="B453" s="148">
        <v>37</v>
      </c>
      <c r="C453" s="148" t="s">
        <v>81</v>
      </c>
      <c r="D453" s="148">
        <v>19356</v>
      </c>
      <c r="E453" s="148" t="s">
        <v>200</v>
      </c>
      <c r="F453" s="148">
        <v>12.175000000000001</v>
      </c>
      <c r="G453" s="148">
        <v>450</v>
      </c>
      <c r="H453" s="148">
        <v>0.54800000000000004</v>
      </c>
      <c r="I453" s="148" t="s">
        <v>192</v>
      </c>
      <c r="J453" s="148" t="s">
        <v>75</v>
      </c>
    </row>
    <row r="454" spans="1:10" x14ac:dyDescent="0.35">
      <c r="A454" s="148">
        <v>10.553333333333301</v>
      </c>
      <c r="B454" s="148">
        <v>37</v>
      </c>
      <c r="C454" s="148" t="s">
        <v>81</v>
      </c>
      <c r="D454" s="148">
        <v>19238</v>
      </c>
      <c r="E454" s="148" t="s">
        <v>200</v>
      </c>
      <c r="F454" s="148">
        <v>12.175000000000001</v>
      </c>
      <c r="G454" s="148">
        <v>450</v>
      </c>
      <c r="H454" s="148">
        <v>0.54800000000000004</v>
      </c>
      <c r="I454" s="148" t="s">
        <v>192</v>
      </c>
      <c r="J454" s="148" t="s">
        <v>75</v>
      </c>
    </row>
    <row r="455" spans="1:10" x14ac:dyDescent="0.35">
      <c r="A455" s="148">
        <v>10.6033333333333</v>
      </c>
      <c r="B455" s="148">
        <v>37</v>
      </c>
      <c r="C455" s="148" t="s">
        <v>81</v>
      </c>
      <c r="D455" s="148">
        <v>19468</v>
      </c>
      <c r="E455" s="148" t="s">
        <v>200</v>
      </c>
      <c r="F455" s="148">
        <v>12.175000000000001</v>
      </c>
      <c r="G455" s="148">
        <v>450</v>
      </c>
      <c r="H455" s="148">
        <v>0.54800000000000004</v>
      </c>
      <c r="I455" s="148" t="s">
        <v>192</v>
      </c>
      <c r="J455" s="148" t="s">
        <v>75</v>
      </c>
    </row>
    <row r="456" spans="1:10" x14ac:dyDescent="0.35">
      <c r="A456" s="148">
        <v>10.6533333333333</v>
      </c>
      <c r="B456" s="148">
        <v>37</v>
      </c>
      <c r="C456" s="148" t="s">
        <v>81</v>
      </c>
      <c r="D456" s="148">
        <v>19479</v>
      </c>
      <c r="E456" s="148" t="s">
        <v>200</v>
      </c>
      <c r="F456" s="148">
        <v>12.175000000000001</v>
      </c>
      <c r="G456" s="148">
        <v>450</v>
      </c>
      <c r="H456" s="148">
        <v>0.54800000000000004</v>
      </c>
      <c r="I456" s="148" t="s">
        <v>192</v>
      </c>
      <c r="J456" s="148" t="s">
        <v>75</v>
      </c>
    </row>
    <row r="457" spans="1:10" x14ac:dyDescent="0.35">
      <c r="A457" s="148">
        <v>10.703333333333299</v>
      </c>
      <c r="B457" s="148">
        <v>37</v>
      </c>
      <c r="C457" s="148" t="s">
        <v>81</v>
      </c>
      <c r="D457" s="148">
        <v>19184</v>
      </c>
      <c r="E457" s="148" t="s">
        <v>200</v>
      </c>
      <c r="F457" s="148">
        <v>12.175000000000001</v>
      </c>
      <c r="G457" s="148">
        <v>450</v>
      </c>
      <c r="H457" s="148">
        <v>0.54800000000000004</v>
      </c>
      <c r="I457" s="148" t="s">
        <v>192</v>
      </c>
      <c r="J457" s="148" t="s">
        <v>75</v>
      </c>
    </row>
    <row r="458" spans="1:10" x14ac:dyDescent="0.35">
      <c r="A458" s="148">
        <v>10.7533333333333</v>
      </c>
      <c r="B458" s="148">
        <v>37</v>
      </c>
      <c r="C458" s="148" t="s">
        <v>81</v>
      </c>
      <c r="D458" s="148">
        <v>19477</v>
      </c>
      <c r="E458" s="148" t="s">
        <v>200</v>
      </c>
      <c r="F458" s="148">
        <v>12.175000000000001</v>
      </c>
      <c r="G458" s="148">
        <v>450</v>
      </c>
      <c r="H458" s="148">
        <v>0.54800000000000004</v>
      </c>
      <c r="I458" s="148" t="s">
        <v>192</v>
      </c>
      <c r="J458" s="148" t="s">
        <v>75</v>
      </c>
    </row>
    <row r="459" spans="1:10" x14ac:dyDescent="0.35">
      <c r="A459" s="148">
        <v>10.803333333333301</v>
      </c>
      <c r="B459" s="148">
        <v>37</v>
      </c>
      <c r="C459" s="148" t="s">
        <v>81</v>
      </c>
      <c r="D459" s="148">
        <v>19271</v>
      </c>
      <c r="E459" s="148" t="s">
        <v>200</v>
      </c>
      <c r="F459" s="148">
        <v>12.175000000000001</v>
      </c>
      <c r="G459" s="148">
        <v>450</v>
      </c>
      <c r="H459" s="148">
        <v>0.54800000000000004</v>
      </c>
      <c r="I459" s="148" t="s">
        <v>192</v>
      </c>
      <c r="J459" s="148" t="s">
        <v>75</v>
      </c>
    </row>
    <row r="460" spans="1:10" x14ac:dyDescent="0.35">
      <c r="A460" s="148">
        <v>10.8533333333333</v>
      </c>
      <c r="B460" s="148">
        <v>37</v>
      </c>
      <c r="C460" s="148" t="s">
        <v>81</v>
      </c>
      <c r="D460" s="148">
        <v>19355</v>
      </c>
      <c r="E460" s="148" t="s">
        <v>200</v>
      </c>
      <c r="F460" s="148">
        <v>12.175000000000001</v>
      </c>
      <c r="G460" s="148">
        <v>450</v>
      </c>
      <c r="H460" s="148">
        <v>0.54800000000000004</v>
      </c>
      <c r="I460" s="148" t="s">
        <v>192</v>
      </c>
      <c r="J460" s="148" t="s">
        <v>75</v>
      </c>
    </row>
    <row r="461" spans="1:10" x14ac:dyDescent="0.35">
      <c r="A461" s="148">
        <v>10.9033333333333</v>
      </c>
      <c r="B461" s="148">
        <v>37</v>
      </c>
      <c r="C461" s="148" t="s">
        <v>81</v>
      </c>
      <c r="D461" s="148">
        <v>18959</v>
      </c>
      <c r="E461" s="148" t="s">
        <v>200</v>
      </c>
      <c r="F461" s="148">
        <v>12.175000000000001</v>
      </c>
      <c r="G461" s="148">
        <v>450</v>
      </c>
      <c r="H461" s="148">
        <v>0.54800000000000004</v>
      </c>
      <c r="I461" s="148" t="s">
        <v>192</v>
      </c>
      <c r="J461" s="148" t="s">
        <v>75</v>
      </c>
    </row>
    <row r="462" spans="1:10" x14ac:dyDescent="0.35">
      <c r="A462" s="148">
        <v>10.953333333333299</v>
      </c>
      <c r="B462" s="148">
        <v>37</v>
      </c>
      <c r="C462" s="148" t="s">
        <v>81</v>
      </c>
      <c r="D462" s="148">
        <v>19138</v>
      </c>
      <c r="E462" s="148" t="s">
        <v>200</v>
      </c>
      <c r="F462" s="148">
        <v>12.175000000000001</v>
      </c>
      <c r="G462" s="148">
        <v>450</v>
      </c>
      <c r="H462" s="148">
        <v>0.54800000000000004</v>
      </c>
      <c r="I462" s="148" t="s">
        <v>192</v>
      </c>
      <c r="J462" s="148" t="s">
        <v>75</v>
      </c>
    </row>
    <row r="463" spans="1:10" x14ac:dyDescent="0.35">
      <c r="A463" s="148">
        <v>11.0033333333333</v>
      </c>
      <c r="B463" s="148">
        <v>37</v>
      </c>
      <c r="C463" s="148" t="s">
        <v>81</v>
      </c>
      <c r="D463" s="148">
        <v>19513</v>
      </c>
      <c r="E463" s="148" t="s">
        <v>200</v>
      </c>
      <c r="F463" s="148">
        <v>12.175000000000001</v>
      </c>
      <c r="G463" s="148">
        <v>450</v>
      </c>
      <c r="H463" s="148">
        <v>0.54800000000000004</v>
      </c>
      <c r="I463" s="148" t="s">
        <v>192</v>
      </c>
      <c r="J463" s="148" t="s">
        <v>75</v>
      </c>
    </row>
    <row r="464" spans="1:10" x14ac:dyDescent="0.35">
      <c r="A464" s="148">
        <v>11.053333333333301</v>
      </c>
      <c r="B464" s="148">
        <v>37</v>
      </c>
      <c r="C464" s="148" t="s">
        <v>81</v>
      </c>
      <c r="D464" s="148">
        <v>19152</v>
      </c>
      <c r="E464" s="148" t="s">
        <v>200</v>
      </c>
      <c r="F464" s="148">
        <v>12.175000000000001</v>
      </c>
      <c r="G464" s="148">
        <v>450</v>
      </c>
      <c r="H464" s="148">
        <v>0.54800000000000004</v>
      </c>
      <c r="I464" s="148" t="s">
        <v>192</v>
      </c>
      <c r="J464" s="148" t="s">
        <v>75</v>
      </c>
    </row>
    <row r="465" spans="1:10" x14ac:dyDescent="0.35">
      <c r="A465" s="148">
        <v>11.1033333333333</v>
      </c>
      <c r="B465" s="148">
        <v>37</v>
      </c>
      <c r="C465" s="148" t="s">
        <v>81</v>
      </c>
      <c r="D465" s="148">
        <v>19147</v>
      </c>
      <c r="E465" s="148" t="s">
        <v>200</v>
      </c>
      <c r="F465" s="148">
        <v>12.175000000000001</v>
      </c>
      <c r="G465" s="148">
        <v>450</v>
      </c>
      <c r="H465" s="148">
        <v>0.54800000000000004</v>
      </c>
      <c r="I465" s="148" t="s">
        <v>192</v>
      </c>
      <c r="J465" s="148" t="s">
        <v>75</v>
      </c>
    </row>
    <row r="466" spans="1:10" x14ac:dyDescent="0.35">
      <c r="A466" s="148">
        <v>11.1533333333333</v>
      </c>
      <c r="B466" s="148">
        <v>37</v>
      </c>
      <c r="C466" s="148" t="s">
        <v>81</v>
      </c>
      <c r="D466" s="148">
        <v>19275</v>
      </c>
      <c r="E466" s="148" t="s">
        <v>200</v>
      </c>
      <c r="F466" s="148">
        <v>12.175000000000001</v>
      </c>
      <c r="G466" s="148">
        <v>450</v>
      </c>
      <c r="H466" s="148">
        <v>0.54800000000000004</v>
      </c>
      <c r="I466" s="148" t="s">
        <v>192</v>
      </c>
      <c r="J466" s="148" t="s">
        <v>75</v>
      </c>
    </row>
    <row r="467" spans="1:10" x14ac:dyDescent="0.35">
      <c r="A467" s="148">
        <v>11.203333333333299</v>
      </c>
      <c r="B467" s="148">
        <v>37</v>
      </c>
      <c r="C467" s="148" t="s">
        <v>81</v>
      </c>
      <c r="D467" s="148">
        <v>19331</v>
      </c>
      <c r="E467" s="148" t="s">
        <v>200</v>
      </c>
      <c r="F467" s="148">
        <v>12.175000000000001</v>
      </c>
      <c r="G467" s="148">
        <v>450</v>
      </c>
      <c r="H467" s="148">
        <v>0.54800000000000004</v>
      </c>
      <c r="I467" s="148" t="s">
        <v>192</v>
      </c>
      <c r="J467" s="148" t="s">
        <v>75</v>
      </c>
    </row>
    <row r="468" spans="1:10" x14ac:dyDescent="0.35">
      <c r="A468" s="148">
        <v>11.2533333333333</v>
      </c>
      <c r="B468" s="148">
        <v>37</v>
      </c>
      <c r="C468" s="148" t="s">
        <v>81</v>
      </c>
      <c r="D468" s="148">
        <v>19498</v>
      </c>
      <c r="E468" s="148" t="s">
        <v>200</v>
      </c>
      <c r="F468" s="148">
        <v>12.175000000000001</v>
      </c>
      <c r="G468" s="148">
        <v>450</v>
      </c>
      <c r="H468" s="148">
        <v>0.54800000000000004</v>
      </c>
      <c r="I468" s="148" t="s">
        <v>192</v>
      </c>
      <c r="J468" s="148" t="s">
        <v>75</v>
      </c>
    </row>
    <row r="469" spans="1:10" x14ac:dyDescent="0.35">
      <c r="A469" s="148">
        <v>11.303333333333301</v>
      </c>
      <c r="B469" s="148">
        <v>37</v>
      </c>
      <c r="C469" s="148" t="s">
        <v>81</v>
      </c>
      <c r="D469" s="148">
        <v>19130</v>
      </c>
      <c r="E469" s="148" t="s">
        <v>200</v>
      </c>
      <c r="F469" s="148">
        <v>12.175000000000001</v>
      </c>
      <c r="G469" s="148">
        <v>450</v>
      </c>
      <c r="H469" s="148">
        <v>0.54800000000000004</v>
      </c>
      <c r="I469" s="148" t="s">
        <v>192</v>
      </c>
      <c r="J469" s="148" t="s">
        <v>75</v>
      </c>
    </row>
    <row r="470" spans="1:10" x14ac:dyDescent="0.35">
      <c r="A470" s="148">
        <v>11.3533333333333</v>
      </c>
      <c r="B470" s="148">
        <v>37</v>
      </c>
      <c r="C470" s="148" t="s">
        <v>81</v>
      </c>
      <c r="D470" s="148">
        <v>19540</v>
      </c>
      <c r="E470" s="148" t="s">
        <v>200</v>
      </c>
      <c r="F470" s="148">
        <v>12.175000000000001</v>
      </c>
      <c r="G470" s="148">
        <v>450</v>
      </c>
      <c r="H470" s="148">
        <v>0.54800000000000004</v>
      </c>
      <c r="I470" s="148" t="s">
        <v>192</v>
      </c>
      <c r="J470" s="148" t="s">
        <v>75</v>
      </c>
    </row>
    <row r="471" spans="1:10" x14ac:dyDescent="0.35">
      <c r="A471" s="148">
        <v>11.4033333333333</v>
      </c>
      <c r="B471" s="148">
        <v>37</v>
      </c>
      <c r="C471" s="148" t="s">
        <v>81</v>
      </c>
      <c r="D471" s="148">
        <v>19311</v>
      </c>
      <c r="E471" s="148" t="s">
        <v>200</v>
      </c>
      <c r="F471" s="148">
        <v>12.175000000000001</v>
      </c>
      <c r="G471" s="148">
        <v>450</v>
      </c>
      <c r="H471" s="148">
        <v>0.54800000000000004</v>
      </c>
      <c r="I471" s="148" t="s">
        <v>192</v>
      </c>
      <c r="J471" s="148" t="s">
        <v>75</v>
      </c>
    </row>
    <row r="472" spans="1:10" x14ac:dyDescent="0.35">
      <c r="A472" s="148">
        <v>11.453333333333299</v>
      </c>
      <c r="B472" s="148">
        <v>37</v>
      </c>
      <c r="C472" s="148" t="s">
        <v>81</v>
      </c>
      <c r="D472" s="148">
        <v>19025</v>
      </c>
      <c r="E472" s="148" t="s">
        <v>200</v>
      </c>
      <c r="F472" s="148">
        <v>12.175000000000001</v>
      </c>
      <c r="G472" s="148">
        <v>450</v>
      </c>
      <c r="H472" s="148">
        <v>0.54800000000000004</v>
      </c>
      <c r="I472" s="148" t="s">
        <v>192</v>
      </c>
      <c r="J472" s="148" t="s">
        <v>75</v>
      </c>
    </row>
    <row r="473" spans="1:10" x14ac:dyDescent="0.35">
      <c r="A473" s="148">
        <v>11.5033333333333</v>
      </c>
      <c r="B473" s="148">
        <v>37</v>
      </c>
      <c r="C473" s="148" t="s">
        <v>81</v>
      </c>
      <c r="D473" s="148">
        <v>19112</v>
      </c>
      <c r="E473" s="148" t="s">
        <v>200</v>
      </c>
      <c r="F473" s="148">
        <v>12.175000000000001</v>
      </c>
      <c r="G473" s="148">
        <v>450</v>
      </c>
      <c r="H473" s="148">
        <v>0.54800000000000004</v>
      </c>
      <c r="I473" s="148" t="s">
        <v>192</v>
      </c>
      <c r="J473" s="148" t="s">
        <v>75</v>
      </c>
    </row>
    <row r="474" spans="1:10" x14ac:dyDescent="0.35">
      <c r="A474" s="148">
        <v>11.553333333333301</v>
      </c>
      <c r="B474" s="148">
        <v>37</v>
      </c>
      <c r="C474" s="148" t="s">
        <v>81</v>
      </c>
      <c r="D474" s="148">
        <v>19307</v>
      </c>
      <c r="E474" s="148" t="s">
        <v>200</v>
      </c>
      <c r="F474" s="148">
        <v>12.175000000000001</v>
      </c>
      <c r="G474" s="148">
        <v>450</v>
      </c>
      <c r="H474" s="148">
        <v>0.54800000000000004</v>
      </c>
      <c r="I474" s="148" t="s">
        <v>192</v>
      </c>
      <c r="J474" s="148" t="s">
        <v>75</v>
      </c>
    </row>
    <row r="475" spans="1:10" x14ac:dyDescent="0.35">
      <c r="A475" s="148">
        <v>11.6033333333333</v>
      </c>
      <c r="B475" s="148">
        <v>37</v>
      </c>
      <c r="C475" s="148" t="s">
        <v>81</v>
      </c>
      <c r="D475" s="148">
        <v>19142</v>
      </c>
      <c r="E475" s="148" t="s">
        <v>200</v>
      </c>
      <c r="F475" s="148">
        <v>12.175000000000001</v>
      </c>
      <c r="G475" s="148">
        <v>450</v>
      </c>
      <c r="H475" s="148">
        <v>0.54800000000000004</v>
      </c>
      <c r="I475" s="148" t="s">
        <v>192</v>
      </c>
      <c r="J475" s="148" t="s">
        <v>75</v>
      </c>
    </row>
    <row r="476" spans="1:10" x14ac:dyDescent="0.35">
      <c r="A476" s="148">
        <v>11.6533333333333</v>
      </c>
      <c r="B476" s="148">
        <v>37</v>
      </c>
      <c r="C476" s="148" t="s">
        <v>81</v>
      </c>
      <c r="D476" s="148">
        <v>19240</v>
      </c>
      <c r="E476" s="148" t="s">
        <v>200</v>
      </c>
      <c r="F476" s="148">
        <v>12.175000000000001</v>
      </c>
      <c r="G476" s="148">
        <v>450</v>
      </c>
      <c r="H476" s="148">
        <v>0.54800000000000004</v>
      </c>
      <c r="I476" s="148" t="s">
        <v>192</v>
      </c>
      <c r="J476" s="148" t="s">
        <v>75</v>
      </c>
    </row>
    <row r="477" spans="1:10" x14ac:dyDescent="0.35">
      <c r="A477" s="148">
        <v>11.703333333333299</v>
      </c>
      <c r="B477" s="148">
        <v>37</v>
      </c>
      <c r="C477" s="148" t="s">
        <v>81</v>
      </c>
      <c r="D477" s="148">
        <v>19210</v>
      </c>
      <c r="E477" s="148" t="s">
        <v>200</v>
      </c>
      <c r="F477" s="148">
        <v>12.175000000000001</v>
      </c>
      <c r="G477" s="148">
        <v>450</v>
      </c>
      <c r="H477" s="148">
        <v>0.54800000000000004</v>
      </c>
      <c r="I477" s="148" t="s">
        <v>192</v>
      </c>
      <c r="J477" s="148" t="s">
        <v>75</v>
      </c>
    </row>
    <row r="478" spans="1:10" x14ac:dyDescent="0.35">
      <c r="A478" s="148">
        <v>11.7533333333333</v>
      </c>
      <c r="B478" s="148">
        <v>37</v>
      </c>
      <c r="C478" s="148" t="s">
        <v>81</v>
      </c>
      <c r="D478" s="148">
        <v>18994</v>
      </c>
      <c r="E478" s="148" t="s">
        <v>200</v>
      </c>
      <c r="F478" s="148">
        <v>12.175000000000001</v>
      </c>
      <c r="G478" s="148">
        <v>450</v>
      </c>
      <c r="H478" s="148">
        <v>0.54800000000000004</v>
      </c>
      <c r="I478" s="148" t="s">
        <v>192</v>
      </c>
      <c r="J478" s="148" t="s">
        <v>75</v>
      </c>
    </row>
    <row r="479" spans="1:10" x14ac:dyDescent="0.35">
      <c r="A479" s="148">
        <v>11.803333333333301</v>
      </c>
      <c r="B479" s="148">
        <v>37</v>
      </c>
      <c r="C479" s="148" t="s">
        <v>81</v>
      </c>
      <c r="D479" s="148">
        <v>19141</v>
      </c>
      <c r="E479" s="148" t="s">
        <v>200</v>
      </c>
      <c r="F479" s="148">
        <v>12.175000000000001</v>
      </c>
      <c r="G479" s="148">
        <v>450</v>
      </c>
      <c r="H479" s="148">
        <v>0.54800000000000004</v>
      </c>
      <c r="I479" s="148" t="s">
        <v>192</v>
      </c>
      <c r="J479" s="148" t="s">
        <v>75</v>
      </c>
    </row>
    <row r="480" spans="1:10" x14ac:dyDescent="0.35">
      <c r="A480" s="148">
        <v>11.8533333333333</v>
      </c>
      <c r="B480" s="148">
        <v>37</v>
      </c>
      <c r="C480" s="148" t="s">
        <v>81</v>
      </c>
      <c r="D480" s="148">
        <v>19264</v>
      </c>
      <c r="E480" s="148" t="s">
        <v>200</v>
      </c>
      <c r="F480" s="148">
        <v>12.175000000000001</v>
      </c>
      <c r="G480" s="148">
        <v>450</v>
      </c>
      <c r="H480" s="148">
        <v>0.54800000000000004</v>
      </c>
      <c r="I480" s="148" t="s">
        <v>192</v>
      </c>
      <c r="J480" s="148" t="s">
        <v>75</v>
      </c>
    </row>
    <row r="481" spans="1:10" x14ac:dyDescent="0.35">
      <c r="A481" s="148">
        <v>11.9033333333333</v>
      </c>
      <c r="B481" s="148">
        <v>37</v>
      </c>
      <c r="C481" s="148" t="s">
        <v>81</v>
      </c>
      <c r="D481" s="148">
        <v>19078</v>
      </c>
      <c r="E481" s="148" t="s">
        <v>200</v>
      </c>
      <c r="F481" s="148">
        <v>12.175000000000001</v>
      </c>
      <c r="G481" s="148">
        <v>450</v>
      </c>
      <c r="H481" s="148">
        <v>0.54800000000000004</v>
      </c>
      <c r="I481" s="148" t="s">
        <v>192</v>
      </c>
      <c r="J481" s="148" t="s">
        <v>75</v>
      </c>
    </row>
    <row r="482" spans="1:10" x14ac:dyDescent="0.35">
      <c r="A482" s="148">
        <v>11.953333333333299</v>
      </c>
      <c r="B482" s="148">
        <v>37</v>
      </c>
      <c r="C482" s="148" t="s">
        <v>81</v>
      </c>
      <c r="D482" s="148">
        <v>19374</v>
      </c>
      <c r="E482" s="148" t="s">
        <v>200</v>
      </c>
      <c r="F482" s="148">
        <v>12.175000000000001</v>
      </c>
      <c r="G482" s="148">
        <v>450</v>
      </c>
      <c r="H482" s="148">
        <v>0.54800000000000004</v>
      </c>
      <c r="I482" s="148" t="s">
        <v>192</v>
      </c>
      <c r="J482" s="148" t="s">
        <v>75</v>
      </c>
    </row>
    <row r="483" spans="1:10" x14ac:dyDescent="0.35">
      <c r="A483" s="148">
        <v>12.0033333333333</v>
      </c>
      <c r="B483" s="148">
        <v>37</v>
      </c>
      <c r="C483" s="148" t="s">
        <v>81</v>
      </c>
      <c r="D483" s="148">
        <v>19110</v>
      </c>
      <c r="E483" s="148" t="s">
        <v>200</v>
      </c>
      <c r="F483" s="148">
        <v>12.175000000000001</v>
      </c>
      <c r="G483" s="148">
        <v>450</v>
      </c>
      <c r="H483" s="148">
        <v>0.54800000000000004</v>
      </c>
      <c r="I483" s="148" t="s">
        <v>192</v>
      </c>
      <c r="J483" s="148" t="s">
        <v>75</v>
      </c>
    </row>
    <row r="484" spans="1:10" x14ac:dyDescent="0.35">
      <c r="A484" s="148">
        <v>3.3333333333333301E-3</v>
      </c>
      <c r="B484" s="148">
        <v>37</v>
      </c>
      <c r="C484" s="148" t="s">
        <v>82</v>
      </c>
      <c r="D484" s="148">
        <v>19</v>
      </c>
      <c r="E484" s="148" t="s">
        <v>200</v>
      </c>
      <c r="F484" s="148">
        <v>12.175000000000001</v>
      </c>
      <c r="G484" s="148">
        <v>450</v>
      </c>
      <c r="H484" s="148">
        <v>0.54800000000000004</v>
      </c>
      <c r="I484" s="148" t="s">
        <v>192</v>
      </c>
      <c r="J484" s="148" t="s">
        <v>75</v>
      </c>
    </row>
    <row r="485" spans="1:10" x14ac:dyDescent="0.35">
      <c r="A485" s="148">
        <v>5.3333333333333302E-2</v>
      </c>
      <c r="B485" s="148">
        <v>37</v>
      </c>
      <c r="C485" s="148" t="s">
        <v>82</v>
      </c>
      <c r="D485" s="148">
        <v>25</v>
      </c>
      <c r="E485" s="148" t="s">
        <v>200</v>
      </c>
      <c r="F485" s="148">
        <v>12.175000000000001</v>
      </c>
      <c r="G485" s="148">
        <v>450</v>
      </c>
      <c r="H485" s="148">
        <v>0.54800000000000004</v>
      </c>
      <c r="I485" s="148" t="s">
        <v>192</v>
      </c>
      <c r="J485" s="148" t="s">
        <v>75</v>
      </c>
    </row>
    <row r="486" spans="1:10" x14ac:dyDescent="0.35">
      <c r="A486" s="148">
        <v>0.103333333333333</v>
      </c>
      <c r="B486" s="148">
        <v>37</v>
      </c>
      <c r="C486" s="148" t="s">
        <v>82</v>
      </c>
      <c r="D486" s="148">
        <v>66</v>
      </c>
      <c r="E486" s="148" t="s">
        <v>200</v>
      </c>
      <c r="F486" s="148">
        <v>12.175000000000001</v>
      </c>
      <c r="G486" s="148">
        <v>450</v>
      </c>
      <c r="H486" s="148">
        <v>0.54800000000000004</v>
      </c>
      <c r="I486" s="148" t="s">
        <v>192</v>
      </c>
      <c r="J486" s="148" t="s">
        <v>75</v>
      </c>
    </row>
    <row r="487" spans="1:10" x14ac:dyDescent="0.35">
      <c r="A487" s="148">
        <v>0.15333333333333299</v>
      </c>
      <c r="B487" s="148">
        <v>37</v>
      </c>
      <c r="C487" s="148" t="s">
        <v>82</v>
      </c>
      <c r="D487" s="148">
        <v>162</v>
      </c>
      <c r="E487" s="148" t="s">
        <v>200</v>
      </c>
      <c r="F487" s="148">
        <v>12.175000000000001</v>
      </c>
      <c r="G487" s="148">
        <v>450</v>
      </c>
      <c r="H487" s="148">
        <v>0.54800000000000004</v>
      </c>
      <c r="I487" s="148" t="s">
        <v>192</v>
      </c>
      <c r="J487" s="148" t="s">
        <v>75</v>
      </c>
    </row>
    <row r="488" spans="1:10" x14ac:dyDescent="0.35">
      <c r="A488" s="148">
        <v>0.20333333333333301</v>
      </c>
      <c r="B488" s="148">
        <v>37</v>
      </c>
      <c r="C488" s="148" t="s">
        <v>82</v>
      </c>
      <c r="D488" s="148">
        <v>347</v>
      </c>
      <c r="E488" s="148" t="s">
        <v>200</v>
      </c>
      <c r="F488" s="148">
        <v>12.175000000000001</v>
      </c>
      <c r="G488" s="148">
        <v>450</v>
      </c>
      <c r="H488" s="148">
        <v>0.54800000000000004</v>
      </c>
      <c r="I488" s="148" t="s">
        <v>192</v>
      </c>
      <c r="J488" s="148" t="s">
        <v>75</v>
      </c>
    </row>
    <row r="489" spans="1:10" x14ac:dyDescent="0.35">
      <c r="A489" s="148">
        <v>0.25333333333333302</v>
      </c>
      <c r="B489" s="148">
        <v>37</v>
      </c>
      <c r="C489" s="148" t="s">
        <v>82</v>
      </c>
      <c r="D489" s="148">
        <v>629</v>
      </c>
      <c r="E489" s="148" t="s">
        <v>200</v>
      </c>
      <c r="F489" s="148">
        <v>12.175000000000001</v>
      </c>
      <c r="G489" s="148">
        <v>450</v>
      </c>
      <c r="H489" s="148">
        <v>0.54800000000000004</v>
      </c>
      <c r="I489" s="148" t="s">
        <v>192</v>
      </c>
      <c r="J489" s="148" t="s">
        <v>75</v>
      </c>
    </row>
    <row r="490" spans="1:10" x14ac:dyDescent="0.35">
      <c r="A490" s="148">
        <v>0.30333333333333301</v>
      </c>
      <c r="B490" s="148">
        <v>37</v>
      </c>
      <c r="C490" s="148" t="s">
        <v>82</v>
      </c>
      <c r="D490" s="148">
        <v>1023</v>
      </c>
      <c r="E490" s="148" t="s">
        <v>200</v>
      </c>
      <c r="F490" s="148">
        <v>12.175000000000001</v>
      </c>
      <c r="G490" s="148">
        <v>450</v>
      </c>
      <c r="H490" s="148">
        <v>0.54800000000000004</v>
      </c>
      <c r="I490" s="148" t="s">
        <v>192</v>
      </c>
      <c r="J490" s="148" t="s">
        <v>75</v>
      </c>
    </row>
    <row r="491" spans="1:10" x14ac:dyDescent="0.35">
      <c r="A491" s="148">
        <v>0.353333333333333</v>
      </c>
      <c r="B491" s="148">
        <v>37</v>
      </c>
      <c r="C491" s="148" t="s">
        <v>82</v>
      </c>
      <c r="D491" s="148">
        <v>1505</v>
      </c>
      <c r="E491" s="148" t="s">
        <v>200</v>
      </c>
      <c r="F491" s="148">
        <v>12.175000000000001</v>
      </c>
      <c r="G491" s="148">
        <v>450</v>
      </c>
      <c r="H491" s="148">
        <v>0.54800000000000004</v>
      </c>
      <c r="I491" s="148" t="s">
        <v>192</v>
      </c>
      <c r="J491" s="148" t="s">
        <v>75</v>
      </c>
    </row>
    <row r="492" spans="1:10" x14ac:dyDescent="0.35">
      <c r="A492" s="148">
        <v>0.40333333333333299</v>
      </c>
      <c r="B492" s="148">
        <v>37</v>
      </c>
      <c r="C492" s="148" t="s">
        <v>82</v>
      </c>
      <c r="D492" s="148">
        <v>2029</v>
      </c>
      <c r="E492" s="148" t="s">
        <v>200</v>
      </c>
      <c r="F492" s="148">
        <v>12.175000000000001</v>
      </c>
      <c r="G492" s="148">
        <v>450</v>
      </c>
      <c r="H492" s="148">
        <v>0.54800000000000004</v>
      </c>
      <c r="I492" s="148" t="s">
        <v>192</v>
      </c>
      <c r="J492" s="148" t="s">
        <v>75</v>
      </c>
    </row>
    <row r="493" spans="1:10" x14ac:dyDescent="0.35">
      <c r="A493" s="148">
        <v>0.45333333333333298</v>
      </c>
      <c r="B493" s="148">
        <v>37</v>
      </c>
      <c r="C493" s="148" t="s">
        <v>82</v>
      </c>
      <c r="D493" s="148">
        <v>2733</v>
      </c>
      <c r="E493" s="148" t="s">
        <v>200</v>
      </c>
      <c r="F493" s="148">
        <v>12.175000000000001</v>
      </c>
      <c r="G493" s="148">
        <v>450</v>
      </c>
      <c r="H493" s="148">
        <v>0.54800000000000004</v>
      </c>
      <c r="I493" s="148" t="s">
        <v>192</v>
      </c>
      <c r="J493" s="148" t="s">
        <v>75</v>
      </c>
    </row>
    <row r="494" spans="1:10" x14ac:dyDescent="0.35">
      <c r="A494" s="148">
        <v>0.50333333333333297</v>
      </c>
      <c r="B494" s="148">
        <v>37</v>
      </c>
      <c r="C494" s="148" t="s">
        <v>82</v>
      </c>
      <c r="D494" s="148">
        <v>3383</v>
      </c>
      <c r="E494" s="148" t="s">
        <v>200</v>
      </c>
      <c r="F494" s="148">
        <v>12.175000000000001</v>
      </c>
      <c r="G494" s="148">
        <v>450</v>
      </c>
      <c r="H494" s="148">
        <v>0.54800000000000004</v>
      </c>
      <c r="I494" s="148" t="s">
        <v>192</v>
      </c>
      <c r="J494" s="148" t="s">
        <v>75</v>
      </c>
    </row>
    <row r="495" spans="1:10" x14ac:dyDescent="0.35">
      <c r="A495" s="148">
        <v>0.55333333333333301</v>
      </c>
      <c r="B495" s="148">
        <v>37</v>
      </c>
      <c r="C495" s="148" t="s">
        <v>82</v>
      </c>
      <c r="D495" s="148">
        <v>4102</v>
      </c>
      <c r="E495" s="148" t="s">
        <v>200</v>
      </c>
      <c r="F495" s="148">
        <v>12.175000000000001</v>
      </c>
      <c r="G495" s="148">
        <v>450</v>
      </c>
      <c r="H495" s="148">
        <v>0.54800000000000004</v>
      </c>
      <c r="I495" s="148" t="s">
        <v>192</v>
      </c>
      <c r="J495" s="148" t="s">
        <v>75</v>
      </c>
    </row>
    <row r="496" spans="1:10" x14ac:dyDescent="0.35">
      <c r="A496" s="148">
        <v>0.60333333333333306</v>
      </c>
      <c r="B496" s="148">
        <v>37</v>
      </c>
      <c r="C496" s="148" t="s">
        <v>82</v>
      </c>
      <c r="D496" s="148">
        <v>4877</v>
      </c>
      <c r="E496" s="148" t="s">
        <v>200</v>
      </c>
      <c r="F496" s="148">
        <v>12.175000000000001</v>
      </c>
      <c r="G496" s="148">
        <v>450</v>
      </c>
      <c r="H496" s="148">
        <v>0.54800000000000004</v>
      </c>
      <c r="I496" s="148" t="s">
        <v>192</v>
      </c>
      <c r="J496" s="148" t="s">
        <v>75</v>
      </c>
    </row>
    <row r="497" spans="1:10" x14ac:dyDescent="0.35">
      <c r="A497" s="148">
        <v>0.65333333333333299</v>
      </c>
      <c r="B497" s="148">
        <v>37</v>
      </c>
      <c r="C497" s="148" t="s">
        <v>82</v>
      </c>
      <c r="D497" s="148">
        <v>5610</v>
      </c>
      <c r="E497" s="148" t="s">
        <v>200</v>
      </c>
      <c r="F497" s="148">
        <v>12.175000000000001</v>
      </c>
      <c r="G497" s="148">
        <v>450</v>
      </c>
      <c r="H497" s="148">
        <v>0.54800000000000004</v>
      </c>
      <c r="I497" s="148" t="s">
        <v>192</v>
      </c>
      <c r="J497" s="148" t="s">
        <v>75</v>
      </c>
    </row>
    <row r="498" spans="1:10" x14ac:dyDescent="0.35">
      <c r="A498" s="148">
        <v>0.70333333333333303</v>
      </c>
      <c r="B498" s="148">
        <v>37</v>
      </c>
      <c r="C498" s="148" t="s">
        <v>82</v>
      </c>
      <c r="D498" s="148">
        <v>6441</v>
      </c>
      <c r="E498" s="148" t="s">
        <v>200</v>
      </c>
      <c r="F498" s="148">
        <v>12.175000000000001</v>
      </c>
      <c r="G498" s="148">
        <v>450</v>
      </c>
      <c r="H498" s="148">
        <v>0.54800000000000004</v>
      </c>
      <c r="I498" s="148" t="s">
        <v>192</v>
      </c>
      <c r="J498" s="148" t="s">
        <v>75</v>
      </c>
    </row>
    <row r="499" spans="1:10" x14ac:dyDescent="0.35">
      <c r="A499" s="148">
        <v>0.75333333333333297</v>
      </c>
      <c r="B499" s="148">
        <v>37</v>
      </c>
      <c r="C499" s="148" t="s">
        <v>82</v>
      </c>
      <c r="D499" s="148">
        <v>7246</v>
      </c>
      <c r="E499" s="148" t="s">
        <v>200</v>
      </c>
      <c r="F499" s="148">
        <v>12.175000000000001</v>
      </c>
      <c r="G499" s="148">
        <v>450</v>
      </c>
      <c r="H499" s="148">
        <v>0.54800000000000004</v>
      </c>
      <c r="I499" s="148" t="s">
        <v>192</v>
      </c>
      <c r="J499" s="148" t="s">
        <v>75</v>
      </c>
    </row>
    <row r="500" spans="1:10" x14ac:dyDescent="0.35">
      <c r="A500" s="148">
        <v>0.80333333333333301</v>
      </c>
      <c r="B500" s="148">
        <v>37</v>
      </c>
      <c r="C500" s="148" t="s">
        <v>82</v>
      </c>
      <c r="D500" s="148">
        <v>8031</v>
      </c>
      <c r="E500" s="148" t="s">
        <v>200</v>
      </c>
      <c r="F500" s="148">
        <v>12.175000000000001</v>
      </c>
      <c r="G500" s="148">
        <v>450</v>
      </c>
      <c r="H500" s="148">
        <v>0.54800000000000004</v>
      </c>
      <c r="I500" s="148" t="s">
        <v>192</v>
      </c>
      <c r="J500" s="148" t="s">
        <v>75</v>
      </c>
    </row>
    <row r="501" spans="1:10" x14ac:dyDescent="0.35">
      <c r="A501" s="148">
        <v>0.85333333333333306</v>
      </c>
      <c r="B501" s="148">
        <v>37</v>
      </c>
      <c r="C501" s="148" t="s">
        <v>82</v>
      </c>
      <c r="D501" s="148">
        <v>8837</v>
      </c>
      <c r="E501" s="148" t="s">
        <v>200</v>
      </c>
      <c r="F501" s="148">
        <v>12.175000000000001</v>
      </c>
      <c r="G501" s="148">
        <v>450</v>
      </c>
      <c r="H501" s="148">
        <v>0.54800000000000004</v>
      </c>
      <c r="I501" s="148" t="s">
        <v>192</v>
      </c>
      <c r="J501" s="148" t="s">
        <v>75</v>
      </c>
    </row>
    <row r="502" spans="1:10" x14ac:dyDescent="0.35">
      <c r="A502" s="148">
        <v>0.90333333333333299</v>
      </c>
      <c r="B502" s="148">
        <v>37</v>
      </c>
      <c r="C502" s="148" t="s">
        <v>82</v>
      </c>
      <c r="D502" s="148">
        <v>9575</v>
      </c>
      <c r="E502" s="148" t="s">
        <v>200</v>
      </c>
      <c r="F502" s="148">
        <v>12.175000000000001</v>
      </c>
      <c r="G502" s="148">
        <v>450</v>
      </c>
      <c r="H502" s="148">
        <v>0.54800000000000004</v>
      </c>
      <c r="I502" s="148" t="s">
        <v>192</v>
      </c>
      <c r="J502" s="148" t="s">
        <v>75</v>
      </c>
    </row>
    <row r="503" spans="1:10" x14ac:dyDescent="0.35">
      <c r="A503" s="148">
        <v>0.95333333333333303</v>
      </c>
      <c r="B503" s="148">
        <v>37</v>
      </c>
      <c r="C503" s="148" t="s">
        <v>82</v>
      </c>
      <c r="D503" s="148">
        <v>10265</v>
      </c>
      <c r="E503" s="148" t="s">
        <v>200</v>
      </c>
      <c r="F503" s="148">
        <v>12.175000000000001</v>
      </c>
      <c r="G503" s="148">
        <v>450</v>
      </c>
      <c r="H503" s="148">
        <v>0.54800000000000004</v>
      </c>
      <c r="I503" s="148" t="s">
        <v>192</v>
      </c>
      <c r="J503" s="148" t="s">
        <v>75</v>
      </c>
    </row>
    <row r="504" spans="1:10" x14ac:dyDescent="0.35">
      <c r="A504" s="148">
        <v>1.0033333333333301</v>
      </c>
      <c r="B504" s="148">
        <v>37</v>
      </c>
      <c r="C504" s="148" t="s">
        <v>82</v>
      </c>
      <c r="D504" s="148">
        <v>11011</v>
      </c>
      <c r="E504" s="148" t="s">
        <v>200</v>
      </c>
      <c r="F504" s="148">
        <v>12.175000000000001</v>
      </c>
      <c r="G504" s="148">
        <v>450</v>
      </c>
      <c r="H504" s="148">
        <v>0.54800000000000004</v>
      </c>
      <c r="I504" s="148" t="s">
        <v>192</v>
      </c>
      <c r="J504" s="148" t="s">
        <v>75</v>
      </c>
    </row>
    <row r="505" spans="1:10" x14ac:dyDescent="0.35">
      <c r="A505" s="148">
        <v>1.0533333333333299</v>
      </c>
      <c r="B505" s="148">
        <v>37</v>
      </c>
      <c r="C505" s="148" t="s">
        <v>82</v>
      </c>
      <c r="D505" s="148">
        <v>11551</v>
      </c>
      <c r="E505" s="148" t="s">
        <v>200</v>
      </c>
      <c r="F505" s="148">
        <v>12.175000000000001</v>
      </c>
      <c r="G505" s="148">
        <v>450</v>
      </c>
      <c r="H505" s="148">
        <v>0.54800000000000004</v>
      </c>
      <c r="I505" s="148" t="s">
        <v>192</v>
      </c>
      <c r="J505" s="148" t="s">
        <v>75</v>
      </c>
    </row>
    <row r="506" spans="1:10" x14ac:dyDescent="0.35">
      <c r="A506" s="148">
        <v>1.1033333333333299</v>
      </c>
      <c r="B506" s="148">
        <v>37</v>
      </c>
      <c r="C506" s="148" t="s">
        <v>82</v>
      </c>
      <c r="D506" s="148">
        <v>12396</v>
      </c>
      <c r="E506" s="148" t="s">
        <v>200</v>
      </c>
      <c r="F506" s="148">
        <v>12.175000000000001</v>
      </c>
      <c r="G506" s="148">
        <v>450</v>
      </c>
      <c r="H506" s="148">
        <v>0.54800000000000004</v>
      </c>
      <c r="I506" s="148" t="s">
        <v>192</v>
      </c>
      <c r="J506" s="148" t="s">
        <v>75</v>
      </c>
    </row>
    <row r="507" spans="1:10" x14ac:dyDescent="0.35">
      <c r="A507" s="148">
        <v>1.15333333333333</v>
      </c>
      <c r="B507" s="148">
        <v>37</v>
      </c>
      <c r="C507" s="148" t="s">
        <v>82</v>
      </c>
      <c r="D507" s="148">
        <v>13099</v>
      </c>
      <c r="E507" s="148" t="s">
        <v>200</v>
      </c>
      <c r="F507" s="148">
        <v>12.175000000000001</v>
      </c>
      <c r="G507" s="148">
        <v>450</v>
      </c>
      <c r="H507" s="148">
        <v>0.54800000000000004</v>
      </c>
      <c r="I507" s="148" t="s">
        <v>192</v>
      </c>
      <c r="J507" s="148" t="s">
        <v>75</v>
      </c>
    </row>
    <row r="508" spans="1:10" x14ac:dyDescent="0.35">
      <c r="A508" s="148">
        <v>1.20333333333333</v>
      </c>
      <c r="B508" s="148">
        <v>37</v>
      </c>
      <c r="C508" s="148" t="s">
        <v>82</v>
      </c>
      <c r="D508" s="148">
        <v>13633</v>
      </c>
      <c r="E508" s="148" t="s">
        <v>200</v>
      </c>
      <c r="F508" s="148">
        <v>12.175000000000001</v>
      </c>
      <c r="G508" s="148">
        <v>450</v>
      </c>
      <c r="H508" s="148">
        <v>0.54800000000000004</v>
      </c>
      <c r="I508" s="148" t="s">
        <v>192</v>
      </c>
      <c r="J508" s="148" t="s">
        <v>75</v>
      </c>
    </row>
    <row r="509" spans="1:10" x14ac:dyDescent="0.35">
      <c r="A509" s="148">
        <v>1.2533333333333301</v>
      </c>
      <c r="B509" s="148">
        <v>37</v>
      </c>
      <c r="C509" s="148" t="s">
        <v>82</v>
      </c>
      <c r="D509" s="148">
        <v>14123</v>
      </c>
      <c r="E509" s="148" t="s">
        <v>200</v>
      </c>
      <c r="F509" s="148">
        <v>12.175000000000001</v>
      </c>
      <c r="G509" s="148">
        <v>450</v>
      </c>
      <c r="H509" s="148">
        <v>0.54800000000000004</v>
      </c>
      <c r="I509" s="148" t="s">
        <v>192</v>
      </c>
      <c r="J509" s="148" t="s">
        <v>75</v>
      </c>
    </row>
    <row r="510" spans="1:10" x14ac:dyDescent="0.35">
      <c r="A510" s="148">
        <v>1.3033333333333299</v>
      </c>
      <c r="B510" s="148">
        <v>37</v>
      </c>
      <c r="C510" s="148" t="s">
        <v>82</v>
      </c>
      <c r="D510" s="148">
        <v>14563</v>
      </c>
      <c r="E510" s="148" t="s">
        <v>200</v>
      </c>
      <c r="F510" s="148">
        <v>12.175000000000001</v>
      </c>
      <c r="G510" s="148">
        <v>450</v>
      </c>
      <c r="H510" s="148">
        <v>0.54800000000000004</v>
      </c>
      <c r="I510" s="148" t="s">
        <v>192</v>
      </c>
      <c r="J510" s="148" t="s">
        <v>75</v>
      </c>
    </row>
    <row r="511" spans="1:10" x14ac:dyDescent="0.35">
      <c r="A511" s="148">
        <v>1.3533333333333299</v>
      </c>
      <c r="B511" s="148">
        <v>37</v>
      </c>
      <c r="C511" s="148" t="s">
        <v>82</v>
      </c>
      <c r="D511" s="148">
        <v>15125</v>
      </c>
      <c r="E511" s="148" t="s">
        <v>200</v>
      </c>
      <c r="F511" s="148">
        <v>12.175000000000001</v>
      </c>
      <c r="G511" s="148">
        <v>450</v>
      </c>
      <c r="H511" s="148">
        <v>0.54800000000000004</v>
      </c>
      <c r="I511" s="148" t="s">
        <v>192</v>
      </c>
      <c r="J511" s="148" t="s">
        <v>75</v>
      </c>
    </row>
    <row r="512" spans="1:10" x14ac:dyDescent="0.35">
      <c r="A512" s="148">
        <v>1.40333333333333</v>
      </c>
      <c r="B512" s="148">
        <v>37</v>
      </c>
      <c r="C512" s="148" t="s">
        <v>82</v>
      </c>
      <c r="D512" s="148">
        <v>15602</v>
      </c>
      <c r="E512" s="148" t="s">
        <v>200</v>
      </c>
      <c r="F512" s="148">
        <v>12.175000000000001</v>
      </c>
      <c r="G512" s="148">
        <v>450</v>
      </c>
      <c r="H512" s="148">
        <v>0.54800000000000004</v>
      </c>
      <c r="I512" s="148" t="s">
        <v>192</v>
      </c>
      <c r="J512" s="148" t="s">
        <v>75</v>
      </c>
    </row>
    <row r="513" spans="1:10" x14ac:dyDescent="0.35">
      <c r="A513" s="148">
        <v>1.45333333333333</v>
      </c>
      <c r="B513" s="148">
        <v>37</v>
      </c>
      <c r="C513" s="148" t="s">
        <v>82</v>
      </c>
      <c r="D513" s="148">
        <v>15824</v>
      </c>
      <c r="E513" s="148" t="s">
        <v>200</v>
      </c>
      <c r="F513" s="148">
        <v>12.175000000000001</v>
      </c>
      <c r="G513" s="148">
        <v>450</v>
      </c>
      <c r="H513" s="148">
        <v>0.54800000000000004</v>
      </c>
      <c r="I513" s="148" t="s">
        <v>192</v>
      </c>
      <c r="J513" s="148" t="s">
        <v>75</v>
      </c>
    </row>
    <row r="514" spans="1:10" x14ac:dyDescent="0.35">
      <c r="A514" s="148">
        <v>1.5033333333333301</v>
      </c>
      <c r="B514" s="148">
        <v>37</v>
      </c>
      <c r="C514" s="148" t="s">
        <v>82</v>
      </c>
      <c r="D514" s="148">
        <v>16332</v>
      </c>
      <c r="E514" s="148" t="s">
        <v>200</v>
      </c>
      <c r="F514" s="148">
        <v>12.175000000000001</v>
      </c>
      <c r="G514" s="148">
        <v>450</v>
      </c>
      <c r="H514" s="148">
        <v>0.54800000000000004</v>
      </c>
      <c r="I514" s="148" t="s">
        <v>192</v>
      </c>
      <c r="J514" s="148" t="s">
        <v>75</v>
      </c>
    </row>
    <row r="515" spans="1:10" x14ac:dyDescent="0.35">
      <c r="A515" s="148">
        <v>1.5533333333333299</v>
      </c>
      <c r="B515" s="148">
        <v>37</v>
      </c>
      <c r="C515" s="148" t="s">
        <v>82</v>
      </c>
      <c r="D515" s="148">
        <v>16609</v>
      </c>
      <c r="E515" s="148" t="s">
        <v>200</v>
      </c>
      <c r="F515" s="148">
        <v>12.175000000000001</v>
      </c>
      <c r="G515" s="148">
        <v>450</v>
      </c>
      <c r="H515" s="148">
        <v>0.54800000000000004</v>
      </c>
      <c r="I515" s="148" t="s">
        <v>192</v>
      </c>
      <c r="J515" s="148" t="s">
        <v>75</v>
      </c>
    </row>
    <row r="516" spans="1:10" x14ac:dyDescent="0.35">
      <c r="A516" s="148">
        <v>1.6033333333333299</v>
      </c>
      <c r="B516" s="148">
        <v>37</v>
      </c>
      <c r="C516" s="148" t="s">
        <v>82</v>
      </c>
      <c r="D516" s="148">
        <v>16877</v>
      </c>
      <c r="E516" s="148" t="s">
        <v>200</v>
      </c>
      <c r="F516" s="148">
        <v>12.175000000000001</v>
      </c>
      <c r="G516" s="148">
        <v>450</v>
      </c>
      <c r="H516" s="148">
        <v>0.54800000000000004</v>
      </c>
      <c r="I516" s="148" t="s">
        <v>192</v>
      </c>
      <c r="J516" s="148" t="s">
        <v>75</v>
      </c>
    </row>
    <row r="517" spans="1:10" x14ac:dyDescent="0.35">
      <c r="A517" s="148">
        <v>1.65333333333333</v>
      </c>
      <c r="B517" s="148">
        <v>37</v>
      </c>
      <c r="C517" s="148" t="s">
        <v>82</v>
      </c>
      <c r="D517" s="148">
        <v>17209</v>
      </c>
      <c r="E517" s="148" t="s">
        <v>200</v>
      </c>
      <c r="F517" s="148">
        <v>12.175000000000001</v>
      </c>
      <c r="G517" s="148">
        <v>450</v>
      </c>
      <c r="H517" s="148">
        <v>0.54800000000000004</v>
      </c>
      <c r="I517" s="148" t="s">
        <v>192</v>
      </c>
      <c r="J517" s="148" t="s">
        <v>75</v>
      </c>
    </row>
    <row r="518" spans="1:10" x14ac:dyDescent="0.35">
      <c r="A518" s="148">
        <v>1.70333333333333</v>
      </c>
      <c r="B518" s="148">
        <v>37</v>
      </c>
      <c r="C518" s="148" t="s">
        <v>82</v>
      </c>
      <c r="D518" s="148">
        <v>17294</v>
      </c>
      <c r="E518" s="148" t="s">
        <v>200</v>
      </c>
      <c r="F518" s="148">
        <v>12.175000000000001</v>
      </c>
      <c r="G518" s="148">
        <v>450</v>
      </c>
      <c r="H518" s="148">
        <v>0.54800000000000004</v>
      </c>
      <c r="I518" s="148" t="s">
        <v>192</v>
      </c>
      <c r="J518" s="148" t="s">
        <v>75</v>
      </c>
    </row>
    <row r="519" spans="1:10" x14ac:dyDescent="0.35">
      <c r="A519" s="148">
        <v>1.7533333333333301</v>
      </c>
      <c r="B519" s="148">
        <v>37</v>
      </c>
      <c r="C519" s="148" t="s">
        <v>82</v>
      </c>
      <c r="D519" s="148">
        <v>17634</v>
      </c>
      <c r="E519" s="148" t="s">
        <v>200</v>
      </c>
      <c r="F519" s="148">
        <v>12.175000000000001</v>
      </c>
      <c r="G519" s="148">
        <v>450</v>
      </c>
      <c r="H519" s="148">
        <v>0.54800000000000004</v>
      </c>
      <c r="I519" s="148" t="s">
        <v>192</v>
      </c>
      <c r="J519" s="148" t="s">
        <v>75</v>
      </c>
    </row>
    <row r="520" spans="1:10" x14ac:dyDescent="0.35">
      <c r="A520" s="148">
        <v>1.8033333333333299</v>
      </c>
      <c r="B520" s="148">
        <v>37</v>
      </c>
      <c r="C520" s="148" t="s">
        <v>82</v>
      </c>
      <c r="D520" s="148">
        <v>17747</v>
      </c>
      <c r="E520" s="148" t="s">
        <v>200</v>
      </c>
      <c r="F520" s="148">
        <v>12.175000000000001</v>
      </c>
      <c r="G520" s="148">
        <v>450</v>
      </c>
      <c r="H520" s="148">
        <v>0.54800000000000004</v>
      </c>
      <c r="I520" s="148" t="s">
        <v>192</v>
      </c>
      <c r="J520" s="148" t="s">
        <v>75</v>
      </c>
    </row>
    <row r="521" spans="1:10" x14ac:dyDescent="0.35">
      <c r="A521" s="148">
        <v>1.8533333333333299</v>
      </c>
      <c r="B521" s="148">
        <v>37</v>
      </c>
      <c r="C521" s="148" t="s">
        <v>82</v>
      </c>
      <c r="D521" s="148">
        <v>17831</v>
      </c>
      <c r="E521" s="148" t="s">
        <v>200</v>
      </c>
      <c r="F521" s="148">
        <v>12.175000000000001</v>
      </c>
      <c r="G521" s="148">
        <v>450</v>
      </c>
      <c r="H521" s="148">
        <v>0.54800000000000004</v>
      </c>
      <c r="I521" s="148" t="s">
        <v>192</v>
      </c>
      <c r="J521" s="148" t="s">
        <v>75</v>
      </c>
    </row>
    <row r="522" spans="1:10" x14ac:dyDescent="0.35">
      <c r="A522" s="148">
        <v>1.90333333333333</v>
      </c>
      <c r="B522" s="148">
        <v>37</v>
      </c>
      <c r="C522" s="148" t="s">
        <v>82</v>
      </c>
      <c r="D522" s="148">
        <v>17923</v>
      </c>
      <c r="E522" s="148" t="s">
        <v>200</v>
      </c>
      <c r="F522" s="148">
        <v>12.175000000000001</v>
      </c>
      <c r="G522" s="148">
        <v>450</v>
      </c>
      <c r="H522" s="148">
        <v>0.54800000000000004</v>
      </c>
      <c r="I522" s="148" t="s">
        <v>192</v>
      </c>
      <c r="J522" s="148" t="s">
        <v>75</v>
      </c>
    </row>
    <row r="523" spans="1:10" x14ac:dyDescent="0.35">
      <c r="A523" s="148">
        <v>1.95333333333333</v>
      </c>
      <c r="B523" s="148">
        <v>37</v>
      </c>
      <c r="C523" s="148" t="s">
        <v>82</v>
      </c>
      <c r="D523" s="148">
        <v>17984</v>
      </c>
      <c r="E523" s="148" t="s">
        <v>200</v>
      </c>
      <c r="F523" s="148">
        <v>12.175000000000001</v>
      </c>
      <c r="G523" s="148">
        <v>450</v>
      </c>
      <c r="H523" s="148">
        <v>0.54800000000000004</v>
      </c>
      <c r="I523" s="148" t="s">
        <v>192</v>
      </c>
      <c r="J523" s="148" t="s">
        <v>75</v>
      </c>
    </row>
    <row r="524" spans="1:10" x14ac:dyDescent="0.35">
      <c r="A524" s="148">
        <v>2.0033333333333299</v>
      </c>
      <c r="B524" s="148">
        <v>37</v>
      </c>
      <c r="C524" s="148" t="s">
        <v>82</v>
      </c>
      <c r="D524" s="148">
        <v>17959</v>
      </c>
      <c r="E524" s="148" t="s">
        <v>200</v>
      </c>
      <c r="F524" s="148">
        <v>12.175000000000001</v>
      </c>
      <c r="G524" s="148">
        <v>450</v>
      </c>
      <c r="H524" s="148">
        <v>0.54800000000000004</v>
      </c>
      <c r="I524" s="148" t="s">
        <v>192</v>
      </c>
      <c r="J524" s="148" t="s">
        <v>75</v>
      </c>
    </row>
    <row r="525" spans="1:10" x14ac:dyDescent="0.35">
      <c r="A525" s="148">
        <v>2.0533333333333301</v>
      </c>
      <c r="B525" s="148">
        <v>36.9</v>
      </c>
      <c r="C525" s="148" t="s">
        <v>82</v>
      </c>
      <c r="D525" s="148">
        <v>18050</v>
      </c>
      <c r="E525" s="148" t="s">
        <v>200</v>
      </c>
      <c r="F525" s="148">
        <v>12.175000000000001</v>
      </c>
      <c r="G525" s="148">
        <v>450</v>
      </c>
      <c r="H525" s="148">
        <v>0.54800000000000004</v>
      </c>
      <c r="I525" s="148" t="s">
        <v>192</v>
      </c>
      <c r="J525" s="148" t="s">
        <v>75</v>
      </c>
    </row>
    <row r="526" spans="1:10" x14ac:dyDescent="0.35">
      <c r="A526" s="148">
        <v>2.1033333333333299</v>
      </c>
      <c r="B526" s="148">
        <v>37</v>
      </c>
      <c r="C526" s="148" t="s">
        <v>82</v>
      </c>
      <c r="D526" s="148">
        <v>18013</v>
      </c>
      <c r="E526" s="148" t="s">
        <v>200</v>
      </c>
      <c r="F526" s="148">
        <v>12.175000000000001</v>
      </c>
      <c r="G526" s="148">
        <v>450</v>
      </c>
      <c r="H526" s="148">
        <v>0.54800000000000004</v>
      </c>
      <c r="I526" s="148" t="s">
        <v>192</v>
      </c>
      <c r="J526" s="148" t="s">
        <v>75</v>
      </c>
    </row>
    <row r="527" spans="1:10" x14ac:dyDescent="0.35">
      <c r="A527" s="148">
        <v>2.1533333333333302</v>
      </c>
      <c r="B527" s="148">
        <v>37</v>
      </c>
      <c r="C527" s="148" t="s">
        <v>82</v>
      </c>
      <c r="D527" s="148">
        <v>18292</v>
      </c>
      <c r="E527" s="148" t="s">
        <v>200</v>
      </c>
      <c r="F527" s="148">
        <v>12.175000000000001</v>
      </c>
      <c r="G527" s="148">
        <v>450</v>
      </c>
      <c r="H527" s="148">
        <v>0.54800000000000004</v>
      </c>
      <c r="I527" s="148" t="s">
        <v>192</v>
      </c>
      <c r="J527" s="148" t="s">
        <v>75</v>
      </c>
    </row>
    <row r="528" spans="1:10" x14ac:dyDescent="0.35">
      <c r="A528" s="148">
        <v>2.20333333333333</v>
      </c>
      <c r="B528" s="148">
        <v>37</v>
      </c>
      <c r="C528" s="148" t="s">
        <v>82</v>
      </c>
      <c r="D528" s="148">
        <v>18115</v>
      </c>
      <c r="E528" s="148" t="s">
        <v>200</v>
      </c>
      <c r="F528" s="148">
        <v>12.175000000000001</v>
      </c>
      <c r="G528" s="148">
        <v>450</v>
      </c>
      <c r="H528" s="148">
        <v>0.54800000000000004</v>
      </c>
      <c r="I528" s="148" t="s">
        <v>192</v>
      </c>
      <c r="J528" s="148" t="s">
        <v>75</v>
      </c>
    </row>
    <row r="529" spans="1:10" x14ac:dyDescent="0.35">
      <c r="A529" s="148">
        <v>2.2533333333333299</v>
      </c>
      <c r="B529" s="148">
        <v>36.9</v>
      </c>
      <c r="C529" s="148" t="s">
        <v>82</v>
      </c>
      <c r="D529" s="148">
        <v>18081</v>
      </c>
      <c r="E529" s="148" t="s">
        <v>200</v>
      </c>
      <c r="F529" s="148">
        <v>12.175000000000001</v>
      </c>
      <c r="G529" s="148">
        <v>450</v>
      </c>
      <c r="H529" s="148">
        <v>0.54800000000000004</v>
      </c>
      <c r="I529" s="148" t="s">
        <v>192</v>
      </c>
      <c r="J529" s="148" t="s">
        <v>75</v>
      </c>
    </row>
    <row r="530" spans="1:10" x14ac:dyDescent="0.35">
      <c r="A530" s="148">
        <v>2.3033333333333301</v>
      </c>
      <c r="B530" s="148">
        <v>37.1</v>
      </c>
      <c r="C530" s="148" t="s">
        <v>82</v>
      </c>
      <c r="D530" s="148">
        <v>18347</v>
      </c>
      <c r="E530" s="148" t="s">
        <v>200</v>
      </c>
      <c r="F530" s="148">
        <v>12.175000000000001</v>
      </c>
      <c r="G530" s="148">
        <v>450</v>
      </c>
      <c r="H530" s="148">
        <v>0.54800000000000004</v>
      </c>
      <c r="I530" s="148" t="s">
        <v>192</v>
      </c>
      <c r="J530" s="148" t="s">
        <v>75</v>
      </c>
    </row>
    <row r="531" spans="1:10" x14ac:dyDescent="0.35">
      <c r="A531" s="148">
        <v>2.3533333333333299</v>
      </c>
      <c r="B531" s="148">
        <v>37</v>
      </c>
      <c r="C531" s="148" t="s">
        <v>82</v>
      </c>
      <c r="D531" s="148">
        <v>18285</v>
      </c>
      <c r="E531" s="148" t="s">
        <v>200</v>
      </c>
      <c r="F531" s="148">
        <v>12.175000000000001</v>
      </c>
      <c r="G531" s="148">
        <v>450</v>
      </c>
      <c r="H531" s="148">
        <v>0.54800000000000004</v>
      </c>
      <c r="I531" s="148" t="s">
        <v>192</v>
      </c>
      <c r="J531" s="148" t="s">
        <v>75</v>
      </c>
    </row>
    <row r="532" spans="1:10" x14ac:dyDescent="0.35">
      <c r="A532" s="148">
        <v>2.4033333333333302</v>
      </c>
      <c r="B532" s="148">
        <v>37</v>
      </c>
      <c r="C532" s="148" t="s">
        <v>82</v>
      </c>
      <c r="D532" s="148">
        <v>18370</v>
      </c>
      <c r="E532" s="148" t="s">
        <v>200</v>
      </c>
      <c r="F532" s="148">
        <v>12.175000000000001</v>
      </c>
      <c r="G532" s="148">
        <v>450</v>
      </c>
      <c r="H532" s="148">
        <v>0.54800000000000004</v>
      </c>
      <c r="I532" s="148" t="s">
        <v>192</v>
      </c>
      <c r="J532" s="148" t="s">
        <v>75</v>
      </c>
    </row>
    <row r="533" spans="1:10" x14ac:dyDescent="0.35">
      <c r="A533" s="148">
        <v>2.45333333333333</v>
      </c>
      <c r="B533" s="148">
        <v>37</v>
      </c>
      <c r="C533" s="148" t="s">
        <v>82</v>
      </c>
      <c r="D533" s="148">
        <v>18243</v>
      </c>
      <c r="E533" s="148" t="s">
        <v>200</v>
      </c>
      <c r="F533" s="148">
        <v>12.175000000000001</v>
      </c>
      <c r="G533" s="148">
        <v>450</v>
      </c>
      <c r="H533" s="148">
        <v>0.54800000000000004</v>
      </c>
      <c r="I533" s="148" t="s">
        <v>192</v>
      </c>
      <c r="J533" s="148" t="s">
        <v>75</v>
      </c>
    </row>
    <row r="534" spans="1:10" x14ac:dyDescent="0.35">
      <c r="A534" s="148">
        <v>2.5033333333333299</v>
      </c>
      <c r="B534" s="148">
        <v>37</v>
      </c>
      <c r="C534" s="148" t="s">
        <v>82</v>
      </c>
      <c r="D534" s="148">
        <v>18333</v>
      </c>
      <c r="E534" s="148" t="s">
        <v>200</v>
      </c>
      <c r="F534" s="148">
        <v>12.175000000000001</v>
      </c>
      <c r="G534" s="148">
        <v>450</v>
      </c>
      <c r="H534" s="148">
        <v>0.54800000000000004</v>
      </c>
      <c r="I534" s="148" t="s">
        <v>192</v>
      </c>
      <c r="J534" s="148" t="s">
        <v>75</v>
      </c>
    </row>
    <row r="535" spans="1:10" x14ac:dyDescent="0.35">
      <c r="A535" s="148">
        <v>2.5533333333333301</v>
      </c>
      <c r="B535" s="148">
        <v>37</v>
      </c>
      <c r="C535" s="148" t="s">
        <v>82</v>
      </c>
      <c r="D535" s="148">
        <v>18434</v>
      </c>
      <c r="E535" s="148" t="s">
        <v>200</v>
      </c>
      <c r="F535" s="148">
        <v>12.175000000000001</v>
      </c>
      <c r="G535" s="148">
        <v>450</v>
      </c>
      <c r="H535" s="148">
        <v>0.54800000000000004</v>
      </c>
      <c r="I535" s="148" t="s">
        <v>192</v>
      </c>
      <c r="J535" s="148" t="s">
        <v>75</v>
      </c>
    </row>
    <row r="536" spans="1:10" x14ac:dyDescent="0.35">
      <c r="A536" s="148">
        <v>2.6033333333333299</v>
      </c>
      <c r="B536" s="148">
        <v>37</v>
      </c>
      <c r="C536" s="148" t="s">
        <v>82</v>
      </c>
      <c r="D536" s="148">
        <v>18362</v>
      </c>
      <c r="E536" s="148" t="s">
        <v>200</v>
      </c>
      <c r="F536" s="148">
        <v>12.175000000000001</v>
      </c>
      <c r="G536" s="148">
        <v>450</v>
      </c>
      <c r="H536" s="148">
        <v>0.54800000000000004</v>
      </c>
      <c r="I536" s="148" t="s">
        <v>192</v>
      </c>
      <c r="J536" s="148" t="s">
        <v>75</v>
      </c>
    </row>
    <row r="537" spans="1:10" x14ac:dyDescent="0.35">
      <c r="A537" s="148">
        <v>2.6533333333333302</v>
      </c>
      <c r="B537" s="148">
        <v>37</v>
      </c>
      <c r="C537" s="148" t="s">
        <v>82</v>
      </c>
      <c r="D537" s="148">
        <v>18426</v>
      </c>
      <c r="E537" s="148" t="s">
        <v>200</v>
      </c>
      <c r="F537" s="148">
        <v>12.175000000000001</v>
      </c>
      <c r="G537" s="148">
        <v>450</v>
      </c>
      <c r="H537" s="148">
        <v>0.54800000000000004</v>
      </c>
      <c r="I537" s="148" t="s">
        <v>192</v>
      </c>
      <c r="J537" s="148" t="s">
        <v>75</v>
      </c>
    </row>
    <row r="538" spans="1:10" x14ac:dyDescent="0.35">
      <c r="A538" s="148">
        <v>2.70333333333333</v>
      </c>
      <c r="B538" s="148">
        <v>37</v>
      </c>
      <c r="C538" s="148" t="s">
        <v>82</v>
      </c>
      <c r="D538" s="148">
        <v>18356</v>
      </c>
      <c r="E538" s="148" t="s">
        <v>200</v>
      </c>
      <c r="F538" s="148">
        <v>12.175000000000001</v>
      </c>
      <c r="G538" s="148">
        <v>450</v>
      </c>
      <c r="H538" s="148">
        <v>0.54800000000000004</v>
      </c>
      <c r="I538" s="148" t="s">
        <v>192</v>
      </c>
      <c r="J538" s="148" t="s">
        <v>75</v>
      </c>
    </row>
    <row r="539" spans="1:10" x14ac:dyDescent="0.35">
      <c r="A539" s="148">
        <v>2.7533333333333299</v>
      </c>
      <c r="B539" s="148">
        <v>37</v>
      </c>
      <c r="C539" s="148" t="s">
        <v>82</v>
      </c>
      <c r="D539" s="148">
        <v>18233</v>
      </c>
      <c r="E539" s="148" t="s">
        <v>200</v>
      </c>
      <c r="F539" s="148">
        <v>12.175000000000001</v>
      </c>
      <c r="G539" s="148">
        <v>450</v>
      </c>
      <c r="H539" s="148">
        <v>0.54800000000000004</v>
      </c>
      <c r="I539" s="148" t="s">
        <v>192</v>
      </c>
      <c r="J539" s="148" t="s">
        <v>75</v>
      </c>
    </row>
    <row r="540" spans="1:10" x14ac:dyDescent="0.35">
      <c r="A540" s="148">
        <v>2.8033333333333301</v>
      </c>
      <c r="B540" s="148">
        <v>37</v>
      </c>
      <c r="C540" s="148" t="s">
        <v>82</v>
      </c>
      <c r="D540" s="148">
        <v>18240</v>
      </c>
      <c r="E540" s="148" t="s">
        <v>200</v>
      </c>
      <c r="F540" s="148">
        <v>12.175000000000001</v>
      </c>
      <c r="G540" s="148">
        <v>450</v>
      </c>
      <c r="H540" s="148">
        <v>0.54800000000000004</v>
      </c>
      <c r="I540" s="148" t="s">
        <v>192</v>
      </c>
      <c r="J540" s="148" t="s">
        <v>75</v>
      </c>
    </row>
    <row r="541" spans="1:10" x14ac:dyDescent="0.35">
      <c r="A541" s="148">
        <v>2.8533333333333299</v>
      </c>
      <c r="B541" s="148">
        <v>37</v>
      </c>
      <c r="C541" s="148" t="s">
        <v>82</v>
      </c>
      <c r="D541" s="148">
        <v>18066</v>
      </c>
      <c r="E541" s="148" t="s">
        <v>200</v>
      </c>
      <c r="F541" s="148">
        <v>12.175000000000001</v>
      </c>
      <c r="G541" s="148">
        <v>450</v>
      </c>
      <c r="H541" s="148">
        <v>0.54800000000000004</v>
      </c>
      <c r="I541" s="148" t="s">
        <v>192</v>
      </c>
      <c r="J541" s="148" t="s">
        <v>75</v>
      </c>
    </row>
    <row r="542" spans="1:10" x14ac:dyDescent="0.35">
      <c r="A542" s="148">
        <v>2.9033333333333302</v>
      </c>
      <c r="B542" s="148">
        <v>36.9</v>
      </c>
      <c r="C542" s="148" t="s">
        <v>82</v>
      </c>
      <c r="D542" s="148">
        <v>18192</v>
      </c>
      <c r="E542" s="148" t="s">
        <v>200</v>
      </c>
      <c r="F542" s="148">
        <v>12.175000000000001</v>
      </c>
      <c r="G542" s="148">
        <v>450</v>
      </c>
      <c r="H542" s="148">
        <v>0.54800000000000004</v>
      </c>
      <c r="I542" s="148" t="s">
        <v>192</v>
      </c>
      <c r="J542" s="148" t="s">
        <v>75</v>
      </c>
    </row>
    <row r="543" spans="1:10" x14ac:dyDescent="0.35">
      <c r="A543" s="148">
        <v>2.95333333333333</v>
      </c>
      <c r="B543" s="148">
        <v>37</v>
      </c>
      <c r="C543" s="148" t="s">
        <v>82</v>
      </c>
      <c r="D543" s="148">
        <v>18389</v>
      </c>
      <c r="E543" s="148" t="s">
        <v>200</v>
      </c>
      <c r="F543" s="148">
        <v>12.175000000000001</v>
      </c>
      <c r="G543" s="148">
        <v>450</v>
      </c>
      <c r="H543" s="148">
        <v>0.54800000000000004</v>
      </c>
      <c r="I543" s="148" t="s">
        <v>192</v>
      </c>
      <c r="J543" s="148" t="s">
        <v>75</v>
      </c>
    </row>
    <row r="544" spans="1:10" x14ac:dyDescent="0.35">
      <c r="A544" s="148">
        <v>3.0033333333333299</v>
      </c>
      <c r="B544" s="148">
        <v>37</v>
      </c>
      <c r="C544" s="148" t="s">
        <v>82</v>
      </c>
      <c r="D544" s="148">
        <v>18514</v>
      </c>
      <c r="E544" s="148" t="s">
        <v>200</v>
      </c>
      <c r="F544" s="148">
        <v>12.175000000000001</v>
      </c>
      <c r="G544" s="148">
        <v>450</v>
      </c>
      <c r="H544" s="148">
        <v>0.54800000000000004</v>
      </c>
      <c r="I544" s="148" t="s">
        <v>192</v>
      </c>
      <c r="J544" s="148" t="s">
        <v>75</v>
      </c>
    </row>
    <row r="545" spans="1:10" x14ac:dyDescent="0.35">
      <c r="A545" s="148">
        <v>3.0533333333333301</v>
      </c>
      <c r="B545" s="148">
        <v>37</v>
      </c>
      <c r="C545" s="148" t="s">
        <v>82</v>
      </c>
      <c r="D545" s="148">
        <v>18434</v>
      </c>
      <c r="E545" s="148" t="s">
        <v>200</v>
      </c>
      <c r="F545" s="148">
        <v>12.175000000000001</v>
      </c>
      <c r="G545" s="148">
        <v>450</v>
      </c>
      <c r="H545" s="148">
        <v>0.54800000000000004</v>
      </c>
      <c r="I545" s="148" t="s">
        <v>192</v>
      </c>
      <c r="J545" s="148" t="s">
        <v>75</v>
      </c>
    </row>
    <row r="546" spans="1:10" x14ac:dyDescent="0.35">
      <c r="A546" s="148">
        <v>3.1033333333333299</v>
      </c>
      <c r="B546" s="148">
        <v>37</v>
      </c>
      <c r="C546" s="148" t="s">
        <v>82</v>
      </c>
      <c r="D546" s="148">
        <v>18636</v>
      </c>
      <c r="E546" s="148" t="s">
        <v>200</v>
      </c>
      <c r="F546" s="148">
        <v>12.175000000000001</v>
      </c>
      <c r="G546" s="148">
        <v>450</v>
      </c>
      <c r="H546" s="148">
        <v>0.54800000000000004</v>
      </c>
      <c r="I546" s="148" t="s">
        <v>192</v>
      </c>
      <c r="J546" s="148" t="s">
        <v>75</v>
      </c>
    </row>
    <row r="547" spans="1:10" x14ac:dyDescent="0.35">
      <c r="A547" s="148">
        <v>3.1533333333333302</v>
      </c>
      <c r="B547" s="148">
        <v>37</v>
      </c>
      <c r="C547" s="148" t="s">
        <v>82</v>
      </c>
      <c r="D547" s="148">
        <v>18347</v>
      </c>
      <c r="E547" s="148" t="s">
        <v>200</v>
      </c>
      <c r="F547" s="148">
        <v>12.175000000000001</v>
      </c>
      <c r="G547" s="148">
        <v>450</v>
      </c>
      <c r="H547" s="148">
        <v>0.54800000000000004</v>
      </c>
      <c r="I547" s="148" t="s">
        <v>192</v>
      </c>
      <c r="J547" s="148" t="s">
        <v>75</v>
      </c>
    </row>
    <row r="548" spans="1:10" x14ac:dyDescent="0.35">
      <c r="A548" s="148">
        <v>3.20333333333333</v>
      </c>
      <c r="B548" s="148">
        <v>37</v>
      </c>
      <c r="C548" s="148" t="s">
        <v>82</v>
      </c>
      <c r="D548" s="148">
        <v>18569</v>
      </c>
      <c r="E548" s="148" t="s">
        <v>200</v>
      </c>
      <c r="F548" s="148">
        <v>12.175000000000001</v>
      </c>
      <c r="G548" s="148">
        <v>450</v>
      </c>
      <c r="H548" s="148">
        <v>0.54800000000000004</v>
      </c>
      <c r="I548" s="148" t="s">
        <v>192</v>
      </c>
      <c r="J548" s="148" t="s">
        <v>75</v>
      </c>
    </row>
    <row r="549" spans="1:10" x14ac:dyDescent="0.35">
      <c r="A549" s="148">
        <v>3.2533333333333299</v>
      </c>
      <c r="B549" s="148">
        <v>37</v>
      </c>
      <c r="C549" s="148" t="s">
        <v>82</v>
      </c>
      <c r="D549" s="148">
        <v>18324</v>
      </c>
      <c r="E549" s="148" t="s">
        <v>200</v>
      </c>
      <c r="F549" s="148">
        <v>12.175000000000001</v>
      </c>
      <c r="G549" s="148">
        <v>450</v>
      </c>
      <c r="H549" s="148">
        <v>0.54800000000000004</v>
      </c>
      <c r="I549" s="148" t="s">
        <v>192</v>
      </c>
      <c r="J549" s="148" t="s">
        <v>75</v>
      </c>
    </row>
    <row r="550" spans="1:10" x14ac:dyDescent="0.35">
      <c r="A550" s="148">
        <v>3.3033333333333301</v>
      </c>
      <c r="B550" s="148">
        <v>37</v>
      </c>
      <c r="C550" s="148" t="s">
        <v>82</v>
      </c>
      <c r="D550" s="148">
        <v>18613</v>
      </c>
      <c r="E550" s="148" t="s">
        <v>200</v>
      </c>
      <c r="F550" s="148">
        <v>12.175000000000001</v>
      </c>
      <c r="G550" s="148">
        <v>450</v>
      </c>
      <c r="H550" s="148">
        <v>0.54800000000000004</v>
      </c>
      <c r="I550" s="148" t="s">
        <v>192</v>
      </c>
      <c r="J550" s="148" t="s">
        <v>75</v>
      </c>
    </row>
    <row r="551" spans="1:10" x14ac:dyDescent="0.35">
      <c r="A551" s="148">
        <v>3.3533333333333299</v>
      </c>
      <c r="B551" s="148">
        <v>37</v>
      </c>
      <c r="C551" s="148" t="s">
        <v>82</v>
      </c>
      <c r="D551" s="148">
        <v>18398</v>
      </c>
      <c r="E551" s="148" t="s">
        <v>200</v>
      </c>
      <c r="F551" s="148">
        <v>12.175000000000001</v>
      </c>
      <c r="G551" s="148">
        <v>450</v>
      </c>
      <c r="H551" s="148">
        <v>0.54800000000000004</v>
      </c>
      <c r="I551" s="148" t="s">
        <v>192</v>
      </c>
      <c r="J551" s="148" t="s">
        <v>75</v>
      </c>
    </row>
    <row r="552" spans="1:10" x14ac:dyDescent="0.35">
      <c r="A552" s="148">
        <v>3.4033333333333302</v>
      </c>
      <c r="B552" s="148">
        <v>37</v>
      </c>
      <c r="C552" s="148" t="s">
        <v>82</v>
      </c>
      <c r="D552" s="148">
        <v>18541</v>
      </c>
      <c r="E552" s="148" t="s">
        <v>200</v>
      </c>
      <c r="F552" s="148">
        <v>12.175000000000001</v>
      </c>
      <c r="G552" s="148">
        <v>450</v>
      </c>
      <c r="H552" s="148">
        <v>0.54800000000000004</v>
      </c>
      <c r="I552" s="148" t="s">
        <v>192</v>
      </c>
      <c r="J552" s="148" t="s">
        <v>75</v>
      </c>
    </row>
    <row r="553" spans="1:10" x14ac:dyDescent="0.35">
      <c r="A553" s="148">
        <v>3.45333333333333</v>
      </c>
      <c r="B553" s="148">
        <v>37</v>
      </c>
      <c r="C553" s="148" t="s">
        <v>82</v>
      </c>
      <c r="D553" s="148">
        <v>18674</v>
      </c>
      <c r="E553" s="148" t="s">
        <v>200</v>
      </c>
      <c r="F553" s="148">
        <v>12.175000000000001</v>
      </c>
      <c r="G553" s="148">
        <v>450</v>
      </c>
      <c r="H553" s="148">
        <v>0.54800000000000004</v>
      </c>
      <c r="I553" s="148" t="s">
        <v>192</v>
      </c>
      <c r="J553" s="148" t="s">
        <v>75</v>
      </c>
    </row>
    <row r="554" spans="1:10" x14ac:dyDescent="0.35">
      <c r="A554" s="148">
        <v>3.5033333333333299</v>
      </c>
      <c r="B554" s="148">
        <v>37</v>
      </c>
      <c r="C554" s="148" t="s">
        <v>82</v>
      </c>
      <c r="D554" s="148">
        <v>18306</v>
      </c>
      <c r="E554" s="148" t="s">
        <v>200</v>
      </c>
      <c r="F554" s="148">
        <v>12.175000000000001</v>
      </c>
      <c r="G554" s="148">
        <v>450</v>
      </c>
      <c r="H554" s="148">
        <v>0.54800000000000004</v>
      </c>
      <c r="I554" s="148" t="s">
        <v>192</v>
      </c>
      <c r="J554" s="148" t="s">
        <v>75</v>
      </c>
    </row>
    <row r="555" spans="1:10" x14ac:dyDescent="0.35">
      <c r="A555" s="148">
        <v>3.5533333333333301</v>
      </c>
      <c r="B555" s="148">
        <v>37</v>
      </c>
      <c r="C555" s="148" t="s">
        <v>82</v>
      </c>
      <c r="D555" s="148">
        <v>18437</v>
      </c>
      <c r="E555" s="148" t="s">
        <v>200</v>
      </c>
      <c r="F555" s="148">
        <v>12.175000000000001</v>
      </c>
      <c r="G555" s="148">
        <v>450</v>
      </c>
      <c r="H555" s="148">
        <v>0.54800000000000004</v>
      </c>
      <c r="I555" s="148" t="s">
        <v>192</v>
      </c>
      <c r="J555" s="148" t="s">
        <v>75</v>
      </c>
    </row>
    <row r="556" spans="1:10" x14ac:dyDescent="0.35">
      <c r="A556" s="148">
        <v>3.6033333333333299</v>
      </c>
      <c r="B556" s="148">
        <v>37</v>
      </c>
      <c r="C556" s="148" t="s">
        <v>82</v>
      </c>
      <c r="D556" s="148">
        <v>18377</v>
      </c>
      <c r="E556" s="148" t="s">
        <v>200</v>
      </c>
      <c r="F556" s="148">
        <v>12.175000000000001</v>
      </c>
      <c r="G556" s="148">
        <v>450</v>
      </c>
      <c r="H556" s="148">
        <v>0.54800000000000004</v>
      </c>
      <c r="I556" s="148" t="s">
        <v>192</v>
      </c>
      <c r="J556" s="148" t="s">
        <v>75</v>
      </c>
    </row>
    <row r="557" spans="1:10" x14ac:dyDescent="0.35">
      <c r="A557" s="148">
        <v>3.6533333333333302</v>
      </c>
      <c r="B557" s="148">
        <v>37</v>
      </c>
      <c r="C557" s="148" t="s">
        <v>82</v>
      </c>
      <c r="D557" s="148">
        <v>18431</v>
      </c>
      <c r="E557" s="148" t="s">
        <v>200</v>
      </c>
      <c r="F557" s="148">
        <v>12.175000000000001</v>
      </c>
      <c r="G557" s="148">
        <v>450</v>
      </c>
      <c r="H557" s="148">
        <v>0.54800000000000004</v>
      </c>
      <c r="I557" s="148" t="s">
        <v>192</v>
      </c>
      <c r="J557" s="148" t="s">
        <v>75</v>
      </c>
    </row>
    <row r="558" spans="1:10" x14ac:dyDescent="0.35">
      <c r="A558" s="148">
        <v>3.70333333333333</v>
      </c>
      <c r="B558" s="148">
        <v>37</v>
      </c>
      <c r="C558" s="148" t="s">
        <v>82</v>
      </c>
      <c r="D558" s="148">
        <v>18493</v>
      </c>
      <c r="E558" s="148" t="s">
        <v>200</v>
      </c>
      <c r="F558" s="148">
        <v>12.175000000000001</v>
      </c>
      <c r="G558" s="148">
        <v>450</v>
      </c>
      <c r="H558" s="148">
        <v>0.54800000000000004</v>
      </c>
      <c r="I558" s="148" t="s">
        <v>192</v>
      </c>
      <c r="J558" s="148" t="s">
        <v>75</v>
      </c>
    </row>
    <row r="559" spans="1:10" x14ac:dyDescent="0.35">
      <c r="A559" s="148">
        <v>3.7533333333333299</v>
      </c>
      <c r="B559" s="148">
        <v>37</v>
      </c>
      <c r="C559" s="148" t="s">
        <v>82</v>
      </c>
      <c r="D559" s="148">
        <v>18644</v>
      </c>
      <c r="E559" s="148" t="s">
        <v>200</v>
      </c>
      <c r="F559" s="148">
        <v>12.175000000000001</v>
      </c>
      <c r="G559" s="148">
        <v>450</v>
      </c>
      <c r="H559" s="148">
        <v>0.54800000000000004</v>
      </c>
      <c r="I559" s="148" t="s">
        <v>192</v>
      </c>
      <c r="J559" s="148" t="s">
        <v>75</v>
      </c>
    </row>
    <row r="560" spans="1:10" x14ac:dyDescent="0.35">
      <c r="A560" s="148">
        <v>3.8033333333333301</v>
      </c>
      <c r="B560" s="148">
        <v>37</v>
      </c>
      <c r="C560" s="148" t="s">
        <v>82</v>
      </c>
      <c r="D560" s="148">
        <v>18233</v>
      </c>
      <c r="E560" s="148" t="s">
        <v>200</v>
      </c>
      <c r="F560" s="148">
        <v>12.175000000000001</v>
      </c>
      <c r="G560" s="148">
        <v>450</v>
      </c>
      <c r="H560" s="148">
        <v>0.54800000000000004</v>
      </c>
      <c r="I560" s="148" t="s">
        <v>192</v>
      </c>
      <c r="J560" s="148" t="s">
        <v>75</v>
      </c>
    </row>
    <row r="561" spans="1:10" x14ac:dyDescent="0.35">
      <c r="A561" s="148">
        <v>3.8533333333333299</v>
      </c>
      <c r="B561" s="148">
        <v>37</v>
      </c>
      <c r="C561" s="148" t="s">
        <v>82</v>
      </c>
      <c r="D561" s="148">
        <v>18607</v>
      </c>
      <c r="E561" s="148" t="s">
        <v>200</v>
      </c>
      <c r="F561" s="148">
        <v>12.175000000000001</v>
      </c>
      <c r="G561" s="148">
        <v>450</v>
      </c>
      <c r="H561" s="148">
        <v>0.54800000000000004</v>
      </c>
      <c r="I561" s="148" t="s">
        <v>192</v>
      </c>
      <c r="J561" s="148" t="s">
        <v>75</v>
      </c>
    </row>
    <row r="562" spans="1:10" x14ac:dyDescent="0.35">
      <c r="A562" s="148">
        <v>3.9033333333333302</v>
      </c>
      <c r="B562" s="148">
        <v>37</v>
      </c>
      <c r="C562" s="148" t="s">
        <v>82</v>
      </c>
      <c r="D562" s="148">
        <v>18349</v>
      </c>
      <c r="E562" s="148" t="s">
        <v>200</v>
      </c>
      <c r="F562" s="148">
        <v>12.175000000000001</v>
      </c>
      <c r="G562" s="148">
        <v>450</v>
      </c>
      <c r="H562" s="148">
        <v>0.54800000000000004</v>
      </c>
      <c r="I562" s="148" t="s">
        <v>192</v>
      </c>
      <c r="J562" s="148" t="s">
        <v>75</v>
      </c>
    </row>
    <row r="563" spans="1:10" x14ac:dyDescent="0.35">
      <c r="A563" s="148">
        <v>3.95333333333333</v>
      </c>
      <c r="B563" s="148">
        <v>37</v>
      </c>
      <c r="C563" s="148" t="s">
        <v>82</v>
      </c>
      <c r="D563" s="148">
        <v>18340</v>
      </c>
      <c r="E563" s="148" t="s">
        <v>200</v>
      </c>
      <c r="F563" s="148">
        <v>12.175000000000001</v>
      </c>
      <c r="G563" s="148">
        <v>450</v>
      </c>
      <c r="H563" s="148">
        <v>0.54800000000000004</v>
      </c>
      <c r="I563" s="148" t="s">
        <v>192</v>
      </c>
      <c r="J563" s="148" t="s">
        <v>75</v>
      </c>
    </row>
    <row r="564" spans="1:10" x14ac:dyDescent="0.35">
      <c r="A564" s="148">
        <v>4.0033333333333303</v>
      </c>
      <c r="B564" s="148">
        <v>37</v>
      </c>
      <c r="C564" s="148" t="s">
        <v>82</v>
      </c>
      <c r="D564" s="148">
        <v>18501</v>
      </c>
      <c r="E564" s="148" t="s">
        <v>200</v>
      </c>
      <c r="F564" s="148">
        <v>12.175000000000001</v>
      </c>
      <c r="G564" s="148">
        <v>450</v>
      </c>
      <c r="H564" s="148">
        <v>0.54800000000000004</v>
      </c>
      <c r="I564" s="148" t="s">
        <v>192</v>
      </c>
      <c r="J564" s="148" t="s">
        <v>75</v>
      </c>
    </row>
    <row r="565" spans="1:10" x14ac:dyDescent="0.35">
      <c r="A565" s="148">
        <v>4.0533333333333301</v>
      </c>
      <c r="B565" s="148">
        <v>37.1</v>
      </c>
      <c r="C565" s="148" t="s">
        <v>82</v>
      </c>
      <c r="D565" s="148">
        <v>18647</v>
      </c>
      <c r="E565" s="148" t="s">
        <v>200</v>
      </c>
      <c r="F565" s="148">
        <v>12.175000000000001</v>
      </c>
      <c r="G565" s="148">
        <v>450</v>
      </c>
      <c r="H565" s="148">
        <v>0.54800000000000004</v>
      </c>
      <c r="I565" s="148" t="s">
        <v>192</v>
      </c>
      <c r="J565" s="148" t="s">
        <v>75</v>
      </c>
    </row>
    <row r="566" spans="1:10" x14ac:dyDescent="0.35">
      <c r="A566" s="148">
        <v>4.1033333333333299</v>
      </c>
      <c r="B566" s="148">
        <v>37</v>
      </c>
      <c r="C566" s="148" t="s">
        <v>82</v>
      </c>
      <c r="D566" s="148">
        <v>18553</v>
      </c>
      <c r="E566" s="148" t="s">
        <v>200</v>
      </c>
      <c r="F566" s="148">
        <v>12.175000000000001</v>
      </c>
      <c r="G566" s="148">
        <v>450</v>
      </c>
      <c r="H566" s="148">
        <v>0.54800000000000004</v>
      </c>
      <c r="I566" s="148" t="s">
        <v>192</v>
      </c>
      <c r="J566" s="148" t="s">
        <v>75</v>
      </c>
    </row>
    <row r="567" spans="1:10" x14ac:dyDescent="0.35">
      <c r="A567" s="148">
        <v>4.1533333333333298</v>
      </c>
      <c r="B567" s="148">
        <v>37</v>
      </c>
      <c r="C567" s="148" t="s">
        <v>82</v>
      </c>
      <c r="D567" s="148">
        <v>18244</v>
      </c>
      <c r="E567" s="148" t="s">
        <v>200</v>
      </c>
      <c r="F567" s="148">
        <v>12.175000000000001</v>
      </c>
      <c r="G567" s="148">
        <v>450</v>
      </c>
      <c r="H567" s="148">
        <v>0.54800000000000004</v>
      </c>
      <c r="I567" s="148" t="s">
        <v>192</v>
      </c>
      <c r="J567" s="148" t="s">
        <v>75</v>
      </c>
    </row>
    <row r="568" spans="1:10" x14ac:dyDescent="0.35">
      <c r="A568" s="148">
        <v>4.2033333333333296</v>
      </c>
      <c r="B568" s="148">
        <v>37</v>
      </c>
      <c r="C568" s="148" t="s">
        <v>82</v>
      </c>
      <c r="D568" s="148">
        <v>17966</v>
      </c>
      <c r="E568" s="148" t="s">
        <v>200</v>
      </c>
      <c r="F568" s="148">
        <v>12.175000000000001</v>
      </c>
      <c r="G568" s="148">
        <v>450</v>
      </c>
      <c r="H568" s="148">
        <v>0.54800000000000004</v>
      </c>
      <c r="I568" s="148" t="s">
        <v>192</v>
      </c>
      <c r="J568" s="148" t="s">
        <v>75</v>
      </c>
    </row>
    <row r="569" spans="1:10" x14ac:dyDescent="0.35">
      <c r="A569" s="148">
        <v>4.2533333333333303</v>
      </c>
      <c r="B569" s="148">
        <v>37</v>
      </c>
      <c r="C569" s="148" t="s">
        <v>82</v>
      </c>
      <c r="D569" s="148">
        <v>18444</v>
      </c>
      <c r="E569" s="148" t="s">
        <v>200</v>
      </c>
      <c r="F569" s="148">
        <v>12.175000000000001</v>
      </c>
      <c r="G569" s="148">
        <v>450</v>
      </c>
      <c r="H569" s="148">
        <v>0.54800000000000004</v>
      </c>
      <c r="I569" s="148" t="s">
        <v>192</v>
      </c>
      <c r="J569" s="148" t="s">
        <v>75</v>
      </c>
    </row>
    <row r="570" spans="1:10" x14ac:dyDescent="0.35">
      <c r="A570" s="148">
        <v>4.3033333333333301</v>
      </c>
      <c r="B570" s="148">
        <v>37</v>
      </c>
      <c r="C570" s="148" t="s">
        <v>82</v>
      </c>
      <c r="D570" s="148">
        <v>18341</v>
      </c>
      <c r="E570" s="148" t="s">
        <v>200</v>
      </c>
      <c r="F570" s="148">
        <v>12.175000000000001</v>
      </c>
      <c r="G570" s="148">
        <v>450</v>
      </c>
      <c r="H570" s="148">
        <v>0.54800000000000004</v>
      </c>
      <c r="I570" s="148" t="s">
        <v>192</v>
      </c>
      <c r="J570" s="148" t="s">
        <v>75</v>
      </c>
    </row>
    <row r="571" spans="1:10" x14ac:dyDescent="0.35">
      <c r="A571" s="148">
        <v>4.3533333333333299</v>
      </c>
      <c r="B571" s="148">
        <v>37</v>
      </c>
      <c r="C571" s="148" t="s">
        <v>82</v>
      </c>
      <c r="D571" s="148">
        <v>18293</v>
      </c>
      <c r="E571" s="148" t="s">
        <v>200</v>
      </c>
      <c r="F571" s="148">
        <v>12.175000000000001</v>
      </c>
      <c r="G571" s="148">
        <v>450</v>
      </c>
      <c r="H571" s="148">
        <v>0.54800000000000004</v>
      </c>
      <c r="I571" s="148" t="s">
        <v>192</v>
      </c>
      <c r="J571" s="148" t="s">
        <v>75</v>
      </c>
    </row>
    <row r="572" spans="1:10" x14ac:dyDescent="0.35">
      <c r="A572" s="148">
        <v>4.4033333333333298</v>
      </c>
      <c r="B572" s="148">
        <v>37</v>
      </c>
      <c r="C572" s="148" t="s">
        <v>82</v>
      </c>
      <c r="D572" s="148">
        <v>18302</v>
      </c>
      <c r="E572" s="148" t="s">
        <v>200</v>
      </c>
      <c r="F572" s="148">
        <v>12.175000000000001</v>
      </c>
      <c r="G572" s="148">
        <v>450</v>
      </c>
      <c r="H572" s="148">
        <v>0.54800000000000004</v>
      </c>
      <c r="I572" s="148" t="s">
        <v>192</v>
      </c>
      <c r="J572" s="148" t="s">
        <v>75</v>
      </c>
    </row>
    <row r="573" spans="1:10" x14ac:dyDescent="0.35">
      <c r="A573" s="148">
        <v>4.4533333333333296</v>
      </c>
      <c r="B573" s="148">
        <v>37</v>
      </c>
      <c r="C573" s="148" t="s">
        <v>82</v>
      </c>
      <c r="D573" s="148">
        <v>18400</v>
      </c>
      <c r="E573" s="148" t="s">
        <v>200</v>
      </c>
      <c r="F573" s="148">
        <v>12.175000000000001</v>
      </c>
      <c r="G573" s="148">
        <v>450</v>
      </c>
      <c r="H573" s="148">
        <v>0.54800000000000004</v>
      </c>
      <c r="I573" s="148" t="s">
        <v>192</v>
      </c>
      <c r="J573" s="148" t="s">
        <v>75</v>
      </c>
    </row>
    <row r="574" spans="1:10" x14ac:dyDescent="0.35">
      <c r="A574" s="148">
        <v>4.5033333333333303</v>
      </c>
      <c r="B574" s="148">
        <v>37</v>
      </c>
      <c r="C574" s="148" t="s">
        <v>82</v>
      </c>
      <c r="D574" s="148">
        <v>18246</v>
      </c>
      <c r="E574" s="148" t="s">
        <v>200</v>
      </c>
      <c r="F574" s="148">
        <v>12.175000000000001</v>
      </c>
      <c r="G574" s="148">
        <v>450</v>
      </c>
      <c r="H574" s="148">
        <v>0.54800000000000004</v>
      </c>
      <c r="I574" s="148" t="s">
        <v>192</v>
      </c>
      <c r="J574" s="148" t="s">
        <v>75</v>
      </c>
    </row>
    <row r="575" spans="1:10" x14ac:dyDescent="0.35">
      <c r="A575" s="148">
        <v>4.5533333333333301</v>
      </c>
      <c r="B575" s="148">
        <v>37</v>
      </c>
      <c r="C575" s="148" t="s">
        <v>82</v>
      </c>
      <c r="D575" s="148">
        <v>18267</v>
      </c>
      <c r="E575" s="148" t="s">
        <v>200</v>
      </c>
      <c r="F575" s="148">
        <v>12.175000000000001</v>
      </c>
      <c r="G575" s="148">
        <v>450</v>
      </c>
      <c r="H575" s="148">
        <v>0.54800000000000004</v>
      </c>
      <c r="I575" s="148" t="s">
        <v>192</v>
      </c>
      <c r="J575" s="148" t="s">
        <v>75</v>
      </c>
    </row>
    <row r="576" spans="1:10" x14ac:dyDescent="0.35">
      <c r="A576" s="148">
        <v>4.6033333333333299</v>
      </c>
      <c r="B576" s="148">
        <v>37</v>
      </c>
      <c r="C576" s="148" t="s">
        <v>82</v>
      </c>
      <c r="D576" s="148">
        <v>18299</v>
      </c>
      <c r="E576" s="148" t="s">
        <v>200</v>
      </c>
      <c r="F576" s="148">
        <v>12.175000000000001</v>
      </c>
      <c r="G576" s="148">
        <v>450</v>
      </c>
      <c r="H576" s="148">
        <v>0.54800000000000004</v>
      </c>
      <c r="I576" s="148" t="s">
        <v>192</v>
      </c>
      <c r="J576" s="148" t="s">
        <v>75</v>
      </c>
    </row>
    <row r="577" spans="1:10" x14ac:dyDescent="0.35">
      <c r="A577" s="148">
        <v>4.6533333333333298</v>
      </c>
      <c r="B577" s="148">
        <v>36.9</v>
      </c>
      <c r="C577" s="148" t="s">
        <v>82</v>
      </c>
      <c r="D577" s="148">
        <v>18300</v>
      </c>
      <c r="E577" s="148" t="s">
        <v>200</v>
      </c>
      <c r="F577" s="148">
        <v>12.175000000000001</v>
      </c>
      <c r="G577" s="148">
        <v>450</v>
      </c>
      <c r="H577" s="148">
        <v>0.54800000000000004</v>
      </c>
      <c r="I577" s="148" t="s">
        <v>192</v>
      </c>
      <c r="J577" s="148" t="s">
        <v>75</v>
      </c>
    </row>
    <row r="578" spans="1:10" x14ac:dyDescent="0.35">
      <c r="A578" s="148">
        <v>4.7033333333333296</v>
      </c>
      <c r="B578" s="148">
        <v>37</v>
      </c>
      <c r="C578" s="148" t="s">
        <v>82</v>
      </c>
      <c r="D578" s="148">
        <v>18543</v>
      </c>
      <c r="E578" s="148" t="s">
        <v>200</v>
      </c>
      <c r="F578" s="148">
        <v>12.175000000000001</v>
      </c>
      <c r="G578" s="148">
        <v>450</v>
      </c>
      <c r="H578" s="148">
        <v>0.54800000000000004</v>
      </c>
      <c r="I578" s="148" t="s">
        <v>192</v>
      </c>
      <c r="J578" s="148" t="s">
        <v>75</v>
      </c>
    </row>
    <row r="579" spans="1:10" x14ac:dyDescent="0.35">
      <c r="A579" s="148">
        <v>4.7533333333333303</v>
      </c>
      <c r="B579" s="148">
        <v>37</v>
      </c>
      <c r="C579" s="148" t="s">
        <v>82</v>
      </c>
      <c r="D579" s="148">
        <v>18388</v>
      </c>
      <c r="E579" s="148" t="s">
        <v>200</v>
      </c>
      <c r="F579" s="148">
        <v>12.175000000000001</v>
      </c>
      <c r="G579" s="148">
        <v>450</v>
      </c>
      <c r="H579" s="148">
        <v>0.54800000000000004</v>
      </c>
      <c r="I579" s="148" t="s">
        <v>192</v>
      </c>
      <c r="J579" s="148" t="s">
        <v>75</v>
      </c>
    </row>
    <row r="580" spans="1:10" x14ac:dyDescent="0.35">
      <c r="A580" s="148">
        <v>4.8033333333333301</v>
      </c>
      <c r="B580" s="148">
        <v>37</v>
      </c>
      <c r="C580" s="148" t="s">
        <v>82</v>
      </c>
      <c r="D580" s="148">
        <v>18366</v>
      </c>
      <c r="E580" s="148" t="s">
        <v>200</v>
      </c>
      <c r="F580" s="148">
        <v>12.175000000000001</v>
      </c>
      <c r="G580" s="148">
        <v>450</v>
      </c>
      <c r="H580" s="148">
        <v>0.54800000000000004</v>
      </c>
      <c r="I580" s="148" t="s">
        <v>192</v>
      </c>
      <c r="J580" s="148" t="s">
        <v>75</v>
      </c>
    </row>
    <row r="581" spans="1:10" x14ac:dyDescent="0.35">
      <c r="A581" s="148">
        <v>4.8533333333333299</v>
      </c>
      <c r="B581" s="148">
        <v>37</v>
      </c>
      <c r="C581" s="148" t="s">
        <v>82</v>
      </c>
      <c r="D581" s="148">
        <v>18040</v>
      </c>
      <c r="E581" s="148" t="s">
        <v>200</v>
      </c>
      <c r="F581" s="148">
        <v>12.175000000000001</v>
      </c>
      <c r="G581" s="148">
        <v>450</v>
      </c>
      <c r="H581" s="148">
        <v>0.54800000000000004</v>
      </c>
      <c r="I581" s="148" t="s">
        <v>192</v>
      </c>
      <c r="J581" s="148" t="s">
        <v>75</v>
      </c>
    </row>
    <row r="582" spans="1:10" x14ac:dyDescent="0.35">
      <c r="A582" s="148">
        <v>4.9033333333333298</v>
      </c>
      <c r="B582" s="148">
        <v>37</v>
      </c>
      <c r="C582" s="148" t="s">
        <v>82</v>
      </c>
      <c r="D582" s="148">
        <v>18510</v>
      </c>
      <c r="E582" s="148" t="s">
        <v>200</v>
      </c>
      <c r="F582" s="148">
        <v>12.175000000000001</v>
      </c>
      <c r="G582" s="148">
        <v>450</v>
      </c>
      <c r="H582" s="148">
        <v>0.54800000000000004</v>
      </c>
      <c r="I582" s="148" t="s">
        <v>192</v>
      </c>
      <c r="J582" s="148" t="s">
        <v>75</v>
      </c>
    </row>
    <row r="583" spans="1:10" x14ac:dyDescent="0.35">
      <c r="A583" s="148">
        <v>4.9533333333333296</v>
      </c>
      <c r="B583" s="148">
        <v>37</v>
      </c>
      <c r="C583" s="148" t="s">
        <v>82</v>
      </c>
      <c r="D583" s="148">
        <v>18311</v>
      </c>
      <c r="E583" s="148" t="s">
        <v>200</v>
      </c>
      <c r="F583" s="148">
        <v>12.175000000000001</v>
      </c>
      <c r="G583" s="148">
        <v>450</v>
      </c>
      <c r="H583" s="148">
        <v>0.54800000000000004</v>
      </c>
      <c r="I583" s="148" t="s">
        <v>192</v>
      </c>
      <c r="J583" s="148" t="s">
        <v>75</v>
      </c>
    </row>
    <row r="584" spans="1:10" x14ac:dyDescent="0.35">
      <c r="A584" s="148">
        <v>5.0033333333333303</v>
      </c>
      <c r="B584" s="148">
        <v>37</v>
      </c>
      <c r="C584" s="148" t="s">
        <v>82</v>
      </c>
      <c r="D584" s="148">
        <v>18389</v>
      </c>
      <c r="E584" s="148" t="s">
        <v>200</v>
      </c>
      <c r="F584" s="148">
        <v>12.175000000000001</v>
      </c>
      <c r="G584" s="148">
        <v>450</v>
      </c>
      <c r="H584" s="148">
        <v>0.54800000000000004</v>
      </c>
      <c r="I584" s="148" t="s">
        <v>192</v>
      </c>
      <c r="J584" s="148" t="s">
        <v>75</v>
      </c>
    </row>
    <row r="585" spans="1:10" x14ac:dyDescent="0.35">
      <c r="A585" s="148">
        <v>5.0533333333333301</v>
      </c>
      <c r="B585" s="148">
        <v>37.1</v>
      </c>
      <c r="C585" s="148" t="s">
        <v>82</v>
      </c>
      <c r="D585" s="148">
        <v>18271</v>
      </c>
      <c r="E585" s="148" t="s">
        <v>200</v>
      </c>
      <c r="F585" s="148">
        <v>12.175000000000001</v>
      </c>
      <c r="G585" s="148">
        <v>450</v>
      </c>
      <c r="H585" s="148">
        <v>0.54800000000000004</v>
      </c>
      <c r="I585" s="148" t="s">
        <v>192</v>
      </c>
      <c r="J585" s="148" t="s">
        <v>75</v>
      </c>
    </row>
    <row r="586" spans="1:10" x14ac:dyDescent="0.35">
      <c r="A586" s="148">
        <v>5.1033333333333299</v>
      </c>
      <c r="B586" s="148">
        <v>37</v>
      </c>
      <c r="C586" s="148" t="s">
        <v>82</v>
      </c>
      <c r="D586" s="148">
        <v>18384</v>
      </c>
      <c r="E586" s="148" t="s">
        <v>200</v>
      </c>
      <c r="F586" s="148">
        <v>12.175000000000001</v>
      </c>
      <c r="G586" s="148">
        <v>450</v>
      </c>
      <c r="H586" s="148">
        <v>0.54800000000000004</v>
      </c>
      <c r="I586" s="148" t="s">
        <v>192</v>
      </c>
      <c r="J586" s="148" t="s">
        <v>75</v>
      </c>
    </row>
    <row r="587" spans="1:10" x14ac:dyDescent="0.35">
      <c r="A587" s="148">
        <v>5.1533333333333298</v>
      </c>
      <c r="B587" s="148">
        <v>37</v>
      </c>
      <c r="C587" s="148" t="s">
        <v>82</v>
      </c>
      <c r="D587" s="148">
        <v>18380</v>
      </c>
      <c r="E587" s="148" t="s">
        <v>200</v>
      </c>
      <c r="F587" s="148">
        <v>12.175000000000001</v>
      </c>
      <c r="G587" s="148">
        <v>450</v>
      </c>
      <c r="H587" s="148">
        <v>0.54800000000000004</v>
      </c>
      <c r="I587" s="148" t="s">
        <v>192</v>
      </c>
      <c r="J587" s="148" t="s">
        <v>75</v>
      </c>
    </row>
    <row r="588" spans="1:10" x14ac:dyDescent="0.35">
      <c r="A588" s="148">
        <v>5.2033333333333296</v>
      </c>
      <c r="B588" s="148">
        <v>37</v>
      </c>
      <c r="C588" s="148" t="s">
        <v>82</v>
      </c>
      <c r="D588" s="148">
        <v>18126</v>
      </c>
      <c r="E588" s="148" t="s">
        <v>200</v>
      </c>
      <c r="F588" s="148">
        <v>12.175000000000001</v>
      </c>
      <c r="G588" s="148">
        <v>450</v>
      </c>
      <c r="H588" s="148">
        <v>0.54800000000000004</v>
      </c>
      <c r="I588" s="148" t="s">
        <v>192</v>
      </c>
      <c r="J588" s="148" t="s">
        <v>75</v>
      </c>
    </row>
    <row r="589" spans="1:10" x14ac:dyDescent="0.35">
      <c r="A589" s="148">
        <v>5.2533333333333303</v>
      </c>
      <c r="B589" s="148">
        <v>37</v>
      </c>
      <c r="C589" s="148" t="s">
        <v>82</v>
      </c>
      <c r="D589" s="148">
        <v>18192</v>
      </c>
      <c r="E589" s="148" t="s">
        <v>200</v>
      </c>
      <c r="F589" s="148">
        <v>12.175000000000001</v>
      </c>
      <c r="G589" s="148">
        <v>450</v>
      </c>
      <c r="H589" s="148">
        <v>0.54800000000000004</v>
      </c>
      <c r="I589" s="148" t="s">
        <v>192</v>
      </c>
      <c r="J589" s="148" t="s">
        <v>75</v>
      </c>
    </row>
    <row r="590" spans="1:10" x14ac:dyDescent="0.35">
      <c r="A590" s="148">
        <v>5.3033333333333301</v>
      </c>
      <c r="B590" s="148">
        <v>37</v>
      </c>
      <c r="C590" s="148" t="s">
        <v>82</v>
      </c>
      <c r="D590" s="148">
        <v>18170</v>
      </c>
      <c r="E590" s="148" t="s">
        <v>200</v>
      </c>
      <c r="F590" s="148">
        <v>12.175000000000001</v>
      </c>
      <c r="G590" s="148">
        <v>450</v>
      </c>
      <c r="H590" s="148">
        <v>0.54800000000000004</v>
      </c>
      <c r="I590" s="148" t="s">
        <v>192</v>
      </c>
      <c r="J590" s="148" t="s">
        <v>75</v>
      </c>
    </row>
    <row r="591" spans="1:10" x14ac:dyDescent="0.35">
      <c r="A591" s="148">
        <v>5.3533333333333299</v>
      </c>
      <c r="B591" s="148">
        <v>37</v>
      </c>
      <c r="C591" s="148" t="s">
        <v>82</v>
      </c>
      <c r="D591" s="148">
        <v>18319</v>
      </c>
      <c r="E591" s="148" t="s">
        <v>200</v>
      </c>
      <c r="F591" s="148">
        <v>12.175000000000001</v>
      </c>
      <c r="G591" s="148">
        <v>450</v>
      </c>
      <c r="H591" s="148">
        <v>0.54800000000000004</v>
      </c>
      <c r="I591" s="148" t="s">
        <v>192</v>
      </c>
      <c r="J591" s="148" t="s">
        <v>75</v>
      </c>
    </row>
    <row r="592" spans="1:10" x14ac:dyDescent="0.35">
      <c r="A592" s="148">
        <v>5.4033333333333298</v>
      </c>
      <c r="B592" s="148">
        <v>37</v>
      </c>
      <c r="C592" s="148" t="s">
        <v>82</v>
      </c>
      <c r="D592" s="148">
        <v>18272</v>
      </c>
      <c r="E592" s="148" t="s">
        <v>200</v>
      </c>
      <c r="F592" s="148">
        <v>12.175000000000001</v>
      </c>
      <c r="G592" s="148">
        <v>450</v>
      </c>
      <c r="H592" s="148">
        <v>0.54800000000000004</v>
      </c>
      <c r="I592" s="148" t="s">
        <v>192</v>
      </c>
      <c r="J592" s="148" t="s">
        <v>75</v>
      </c>
    </row>
    <row r="593" spans="1:10" x14ac:dyDescent="0.35">
      <c r="A593" s="148">
        <v>5.4533333333333296</v>
      </c>
      <c r="B593" s="148">
        <v>37</v>
      </c>
      <c r="C593" s="148" t="s">
        <v>82</v>
      </c>
      <c r="D593" s="148">
        <v>18337</v>
      </c>
      <c r="E593" s="148" t="s">
        <v>200</v>
      </c>
      <c r="F593" s="148">
        <v>12.175000000000001</v>
      </c>
      <c r="G593" s="148">
        <v>450</v>
      </c>
      <c r="H593" s="148">
        <v>0.54800000000000004</v>
      </c>
      <c r="I593" s="148" t="s">
        <v>192</v>
      </c>
      <c r="J593" s="148" t="s">
        <v>75</v>
      </c>
    </row>
    <row r="594" spans="1:10" x14ac:dyDescent="0.35">
      <c r="A594" s="148">
        <v>5.5033333333333303</v>
      </c>
      <c r="B594" s="148">
        <v>37</v>
      </c>
      <c r="C594" s="148" t="s">
        <v>82</v>
      </c>
      <c r="D594" s="148">
        <v>18389</v>
      </c>
      <c r="E594" s="148" t="s">
        <v>200</v>
      </c>
      <c r="F594" s="148">
        <v>12.175000000000001</v>
      </c>
      <c r="G594" s="148">
        <v>450</v>
      </c>
      <c r="H594" s="148">
        <v>0.54800000000000004</v>
      </c>
      <c r="I594" s="148" t="s">
        <v>192</v>
      </c>
      <c r="J594" s="148" t="s">
        <v>75</v>
      </c>
    </row>
    <row r="595" spans="1:10" x14ac:dyDescent="0.35">
      <c r="A595" s="148">
        <v>5.5533333333333301</v>
      </c>
      <c r="B595" s="148">
        <v>37.1</v>
      </c>
      <c r="C595" s="148" t="s">
        <v>82</v>
      </c>
      <c r="D595" s="148">
        <v>18147</v>
      </c>
      <c r="E595" s="148" t="s">
        <v>200</v>
      </c>
      <c r="F595" s="148">
        <v>12.175000000000001</v>
      </c>
      <c r="G595" s="148">
        <v>450</v>
      </c>
      <c r="H595" s="148">
        <v>0.54800000000000004</v>
      </c>
      <c r="I595" s="148" t="s">
        <v>192</v>
      </c>
      <c r="J595" s="148" t="s">
        <v>75</v>
      </c>
    </row>
    <row r="596" spans="1:10" x14ac:dyDescent="0.35">
      <c r="A596" s="148">
        <v>5.6033333333333299</v>
      </c>
      <c r="B596" s="148">
        <v>37</v>
      </c>
      <c r="C596" s="148" t="s">
        <v>82</v>
      </c>
      <c r="D596" s="148">
        <v>18255</v>
      </c>
      <c r="E596" s="148" t="s">
        <v>200</v>
      </c>
      <c r="F596" s="148">
        <v>12.175000000000001</v>
      </c>
      <c r="G596" s="148">
        <v>450</v>
      </c>
      <c r="H596" s="148">
        <v>0.54800000000000004</v>
      </c>
      <c r="I596" s="148" t="s">
        <v>192</v>
      </c>
      <c r="J596" s="148" t="s">
        <v>75</v>
      </c>
    </row>
    <row r="597" spans="1:10" x14ac:dyDescent="0.35">
      <c r="A597" s="148">
        <v>5.6533333333333298</v>
      </c>
      <c r="B597" s="148">
        <v>37</v>
      </c>
      <c r="C597" s="148" t="s">
        <v>82</v>
      </c>
      <c r="D597" s="148">
        <v>18175</v>
      </c>
      <c r="E597" s="148" t="s">
        <v>200</v>
      </c>
      <c r="F597" s="148">
        <v>12.175000000000001</v>
      </c>
      <c r="G597" s="148">
        <v>450</v>
      </c>
      <c r="H597" s="148">
        <v>0.54800000000000004</v>
      </c>
      <c r="I597" s="148" t="s">
        <v>192</v>
      </c>
      <c r="J597" s="148" t="s">
        <v>75</v>
      </c>
    </row>
    <row r="598" spans="1:10" x14ac:dyDescent="0.35">
      <c r="A598" s="148">
        <v>5.7033333333333296</v>
      </c>
      <c r="B598" s="148">
        <v>37</v>
      </c>
      <c r="C598" s="148" t="s">
        <v>82</v>
      </c>
      <c r="D598" s="148">
        <v>18240</v>
      </c>
      <c r="E598" s="148" t="s">
        <v>200</v>
      </c>
      <c r="F598" s="148">
        <v>12.175000000000001</v>
      </c>
      <c r="G598" s="148">
        <v>450</v>
      </c>
      <c r="H598" s="148">
        <v>0.54800000000000004</v>
      </c>
      <c r="I598" s="148" t="s">
        <v>192</v>
      </c>
      <c r="J598" s="148" t="s">
        <v>75</v>
      </c>
    </row>
    <row r="599" spans="1:10" x14ac:dyDescent="0.35">
      <c r="A599" s="148">
        <v>5.7533333333333303</v>
      </c>
      <c r="B599" s="148">
        <v>37</v>
      </c>
      <c r="C599" s="148" t="s">
        <v>82</v>
      </c>
      <c r="D599" s="148">
        <v>18164</v>
      </c>
      <c r="E599" s="148" t="s">
        <v>200</v>
      </c>
      <c r="F599" s="148">
        <v>12.175000000000001</v>
      </c>
      <c r="G599" s="148">
        <v>450</v>
      </c>
      <c r="H599" s="148">
        <v>0.54800000000000004</v>
      </c>
      <c r="I599" s="148" t="s">
        <v>192</v>
      </c>
      <c r="J599" s="148" t="s">
        <v>75</v>
      </c>
    </row>
    <row r="600" spans="1:10" x14ac:dyDescent="0.35">
      <c r="A600" s="148">
        <v>5.8033333333333301</v>
      </c>
      <c r="B600" s="148">
        <v>37</v>
      </c>
      <c r="C600" s="148" t="s">
        <v>82</v>
      </c>
      <c r="D600" s="148">
        <v>18068</v>
      </c>
      <c r="E600" s="148" t="s">
        <v>200</v>
      </c>
      <c r="F600" s="148">
        <v>12.175000000000001</v>
      </c>
      <c r="G600" s="148">
        <v>450</v>
      </c>
      <c r="H600" s="148">
        <v>0.54800000000000004</v>
      </c>
      <c r="I600" s="148" t="s">
        <v>192</v>
      </c>
      <c r="J600" s="148" t="s">
        <v>75</v>
      </c>
    </row>
    <row r="601" spans="1:10" x14ac:dyDescent="0.35">
      <c r="A601" s="148">
        <v>5.8533333333333299</v>
      </c>
      <c r="B601" s="148">
        <v>37</v>
      </c>
      <c r="C601" s="148" t="s">
        <v>82</v>
      </c>
      <c r="D601" s="148">
        <v>18225</v>
      </c>
      <c r="E601" s="148" t="s">
        <v>200</v>
      </c>
      <c r="F601" s="148">
        <v>12.175000000000001</v>
      </c>
      <c r="G601" s="148">
        <v>450</v>
      </c>
      <c r="H601" s="148">
        <v>0.54800000000000004</v>
      </c>
      <c r="I601" s="148" t="s">
        <v>192</v>
      </c>
      <c r="J601" s="148" t="s">
        <v>75</v>
      </c>
    </row>
    <row r="602" spans="1:10" x14ac:dyDescent="0.35">
      <c r="A602" s="148">
        <v>5.9033333333333298</v>
      </c>
      <c r="B602" s="148">
        <v>37</v>
      </c>
      <c r="C602" s="148" t="s">
        <v>82</v>
      </c>
      <c r="D602" s="148">
        <v>18376</v>
      </c>
      <c r="E602" s="148" t="s">
        <v>200</v>
      </c>
      <c r="F602" s="148">
        <v>12.175000000000001</v>
      </c>
      <c r="G602" s="148">
        <v>450</v>
      </c>
      <c r="H602" s="148">
        <v>0.54800000000000004</v>
      </c>
      <c r="I602" s="148" t="s">
        <v>192</v>
      </c>
      <c r="J602" s="148" t="s">
        <v>75</v>
      </c>
    </row>
    <row r="603" spans="1:10" x14ac:dyDescent="0.35">
      <c r="A603" s="148">
        <v>5.9533333333333296</v>
      </c>
      <c r="B603" s="148">
        <v>37</v>
      </c>
      <c r="C603" s="148" t="s">
        <v>82</v>
      </c>
      <c r="D603" s="148">
        <v>18253</v>
      </c>
      <c r="E603" s="148" t="s">
        <v>200</v>
      </c>
      <c r="F603" s="148">
        <v>12.175000000000001</v>
      </c>
      <c r="G603" s="148">
        <v>450</v>
      </c>
      <c r="H603" s="148">
        <v>0.54800000000000004</v>
      </c>
      <c r="I603" s="148" t="s">
        <v>192</v>
      </c>
      <c r="J603" s="148" t="s">
        <v>75</v>
      </c>
    </row>
    <row r="604" spans="1:10" x14ac:dyDescent="0.35">
      <c r="A604" s="148">
        <v>6.0033333333333303</v>
      </c>
      <c r="B604" s="148">
        <v>37</v>
      </c>
      <c r="C604" s="148" t="s">
        <v>82</v>
      </c>
      <c r="D604" s="148">
        <v>18107</v>
      </c>
      <c r="E604" s="148" t="s">
        <v>200</v>
      </c>
      <c r="F604" s="148">
        <v>12.175000000000001</v>
      </c>
      <c r="G604" s="148">
        <v>450</v>
      </c>
      <c r="H604" s="148">
        <v>0.54800000000000004</v>
      </c>
      <c r="I604" s="148" t="s">
        <v>192</v>
      </c>
      <c r="J604" s="148" t="s">
        <v>75</v>
      </c>
    </row>
    <row r="605" spans="1:10" x14ac:dyDescent="0.35">
      <c r="A605" s="148">
        <v>6.0533333333333301</v>
      </c>
      <c r="B605" s="148">
        <v>37</v>
      </c>
      <c r="C605" s="148" t="s">
        <v>82</v>
      </c>
      <c r="D605" s="148">
        <v>18295</v>
      </c>
      <c r="E605" s="148" t="s">
        <v>200</v>
      </c>
      <c r="F605" s="148">
        <v>12.175000000000001</v>
      </c>
      <c r="G605" s="148">
        <v>450</v>
      </c>
      <c r="H605" s="148">
        <v>0.54800000000000004</v>
      </c>
      <c r="I605" s="148" t="s">
        <v>192</v>
      </c>
      <c r="J605" s="148" t="s">
        <v>75</v>
      </c>
    </row>
    <row r="606" spans="1:10" x14ac:dyDescent="0.35">
      <c r="A606" s="148">
        <v>6.1033333333333299</v>
      </c>
      <c r="B606" s="148">
        <v>37</v>
      </c>
      <c r="C606" s="148" t="s">
        <v>82</v>
      </c>
      <c r="D606" s="148">
        <v>18209</v>
      </c>
      <c r="E606" s="148" t="s">
        <v>200</v>
      </c>
      <c r="F606" s="148">
        <v>12.175000000000001</v>
      </c>
      <c r="G606" s="148">
        <v>450</v>
      </c>
      <c r="H606" s="148">
        <v>0.54800000000000004</v>
      </c>
      <c r="I606" s="148" t="s">
        <v>192</v>
      </c>
      <c r="J606" s="148" t="s">
        <v>75</v>
      </c>
    </row>
    <row r="607" spans="1:10" x14ac:dyDescent="0.35">
      <c r="A607" s="148">
        <v>6.1533333333333298</v>
      </c>
      <c r="B607" s="148">
        <v>37</v>
      </c>
      <c r="C607" s="148" t="s">
        <v>82</v>
      </c>
      <c r="D607" s="148">
        <v>18105</v>
      </c>
      <c r="E607" s="148" t="s">
        <v>200</v>
      </c>
      <c r="F607" s="148">
        <v>12.175000000000001</v>
      </c>
      <c r="G607" s="148">
        <v>450</v>
      </c>
      <c r="H607" s="148">
        <v>0.54800000000000004</v>
      </c>
      <c r="I607" s="148" t="s">
        <v>192</v>
      </c>
      <c r="J607" s="148" t="s">
        <v>75</v>
      </c>
    </row>
    <row r="608" spans="1:10" x14ac:dyDescent="0.35">
      <c r="A608" s="148">
        <v>6.2033333333333296</v>
      </c>
      <c r="B608" s="148">
        <v>37</v>
      </c>
      <c r="C608" s="148" t="s">
        <v>82</v>
      </c>
      <c r="D608" s="148">
        <v>18113</v>
      </c>
      <c r="E608" s="148" t="s">
        <v>200</v>
      </c>
      <c r="F608" s="148">
        <v>12.175000000000001</v>
      </c>
      <c r="G608" s="148">
        <v>450</v>
      </c>
      <c r="H608" s="148">
        <v>0.54800000000000004</v>
      </c>
      <c r="I608" s="148" t="s">
        <v>192</v>
      </c>
      <c r="J608" s="148" t="s">
        <v>75</v>
      </c>
    </row>
    <row r="609" spans="1:10" x14ac:dyDescent="0.35">
      <c r="A609" s="148">
        <v>6.2533333333333303</v>
      </c>
      <c r="B609" s="148">
        <v>37.1</v>
      </c>
      <c r="C609" s="148" t="s">
        <v>82</v>
      </c>
      <c r="D609" s="148">
        <v>18186</v>
      </c>
      <c r="E609" s="148" t="s">
        <v>200</v>
      </c>
      <c r="F609" s="148">
        <v>12.175000000000001</v>
      </c>
      <c r="G609" s="148">
        <v>450</v>
      </c>
      <c r="H609" s="148">
        <v>0.54800000000000004</v>
      </c>
      <c r="I609" s="148" t="s">
        <v>192</v>
      </c>
      <c r="J609" s="148" t="s">
        <v>75</v>
      </c>
    </row>
    <row r="610" spans="1:10" x14ac:dyDescent="0.35">
      <c r="A610" s="148">
        <v>6.3033333333333301</v>
      </c>
      <c r="B610" s="148">
        <v>37</v>
      </c>
      <c r="C610" s="148" t="s">
        <v>82</v>
      </c>
      <c r="D610" s="148">
        <v>17969</v>
      </c>
      <c r="E610" s="148" t="s">
        <v>200</v>
      </c>
      <c r="F610" s="148">
        <v>12.175000000000001</v>
      </c>
      <c r="G610" s="148">
        <v>450</v>
      </c>
      <c r="H610" s="148">
        <v>0.54800000000000004</v>
      </c>
      <c r="I610" s="148" t="s">
        <v>192</v>
      </c>
      <c r="J610" s="148" t="s">
        <v>75</v>
      </c>
    </row>
    <row r="611" spans="1:10" x14ac:dyDescent="0.35">
      <c r="A611" s="148">
        <v>6.3533333333333299</v>
      </c>
      <c r="B611" s="148">
        <v>37</v>
      </c>
      <c r="C611" s="148" t="s">
        <v>82</v>
      </c>
      <c r="D611" s="148">
        <v>18107</v>
      </c>
      <c r="E611" s="148" t="s">
        <v>200</v>
      </c>
      <c r="F611" s="148">
        <v>12.175000000000001</v>
      </c>
      <c r="G611" s="148">
        <v>450</v>
      </c>
      <c r="H611" s="148">
        <v>0.54800000000000004</v>
      </c>
      <c r="I611" s="148" t="s">
        <v>192</v>
      </c>
      <c r="J611" s="148" t="s">
        <v>75</v>
      </c>
    </row>
    <row r="612" spans="1:10" x14ac:dyDescent="0.35">
      <c r="A612" s="148">
        <v>6.4033333333333298</v>
      </c>
      <c r="B612" s="148">
        <v>37</v>
      </c>
      <c r="C612" s="148" t="s">
        <v>82</v>
      </c>
      <c r="D612" s="148">
        <v>18025</v>
      </c>
      <c r="E612" s="148" t="s">
        <v>200</v>
      </c>
      <c r="F612" s="148">
        <v>12.175000000000001</v>
      </c>
      <c r="G612" s="148">
        <v>450</v>
      </c>
      <c r="H612" s="148">
        <v>0.54800000000000004</v>
      </c>
      <c r="I612" s="148" t="s">
        <v>192</v>
      </c>
      <c r="J612" s="148" t="s">
        <v>75</v>
      </c>
    </row>
    <row r="613" spans="1:10" x14ac:dyDescent="0.35">
      <c r="A613" s="148">
        <v>6.4533333333333296</v>
      </c>
      <c r="B613" s="148">
        <v>37</v>
      </c>
      <c r="C613" s="148" t="s">
        <v>82</v>
      </c>
      <c r="D613" s="148">
        <v>18144</v>
      </c>
      <c r="E613" s="148" t="s">
        <v>200</v>
      </c>
      <c r="F613" s="148">
        <v>12.175000000000001</v>
      </c>
      <c r="G613" s="148">
        <v>450</v>
      </c>
      <c r="H613" s="148">
        <v>0.54800000000000004</v>
      </c>
      <c r="I613" s="148" t="s">
        <v>192</v>
      </c>
      <c r="J613" s="148" t="s">
        <v>75</v>
      </c>
    </row>
    <row r="614" spans="1:10" x14ac:dyDescent="0.35">
      <c r="A614" s="148">
        <v>6.5033333333333303</v>
      </c>
      <c r="B614" s="148">
        <v>37</v>
      </c>
      <c r="C614" s="148" t="s">
        <v>82</v>
      </c>
      <c r="D614" s="148">
        <v>18229</v>
      </c>
      <c r="E614" s="148" t="s">
        <v>200</v>
      </c>
      <c r="F614" s="148">
        <v>12.175000000000001</v>
      </c>
      <c r="G614" s="148">
        <v>450</v>
      </c>
      <c r="H614" s="148">
        <v>0.54800000000000004</v>
      </c>
      <c r="I614" s="148" t="s">
        <v>192</v>
      </c>
      <c r="J614" s="148" t="s">
        <v>75</v>
      </c>
    </row>
    <row r="615" spans="1:10" x14ac:dyDescent="0.35">
      <c r="A615" s="148">
        <v>6.5533333333333301</v>
      </c>
      <c r="B615" s="148">
        <v>37</v>
      </c>
      <c r="C615" s="148" t="s">
        <v>82</v>
      </c>
      <c r="D615" s="148">
        <v>18018</v>
      </c>
      <c r="E615" s="148" t="s">
        <v>200</v>
      </c>
      <c r="F615" s="148">
        <v>12.175000000000001</v>
      </c>
      <c r="G615" s="148">
        <v>450</v>
      </c>
      <c r="H615" s="148">
        <v>0.54800000000000004</v>
      </c>
      <c r="I615" s="148" t="s">
        <v>192</v>
      </c>
      <c r="J615" s="148" t="s">
        <v>75</v>
      </c>
    </row>
    <row r="616" spans="1:10" x14ac:dyDescent="0.35">
      <c r="A616" s="148">
        <v>6.6033333333333299</v>
      </c>
      <c r="B616" s="148">
        <v>37</v>
      </c>
      <c r="C616" s="148" t="s">
        <v>82</v>
      </c>
      <c r="D616" s="148">
        <v>18068</v>
      </c>
      <c r="E616" s="148" t="s">
        <v>200</v>
      </c>
      <c r="F616" s="148">
        <v>12.175000000000001</v>
      </c>
      <c r="G616" s="148">
        <v>450</v>
      </c>
      <c r="H616" s="148">
        <v>0.54800000000000004</v>
      </c>
      <c r="I616" s="148" t="s">
        <v>192</v>
      </c>
      <c r="J616" s="148" t="s">
        <v>75</v>
      </c>
    </row>
    <row r="617" spans="1:10" x14ac:dyDescent="0.35">
      <c r="A617" s="148">
        <v>6.6533333333333298</v>
      </c>
      <c r="B617" s="148">
        <v>37</v>
      </c>
      <c r="C617" s="148" t="s">
        <v>82</v>
      </c>
      <c r="D617" s="148">
        <v>18087</v>
      </c>
      <c r="E617" s="148" t="s">
        <v>200</v>
      </c>
      <c r="F617" s="148">
        <v>12.175000000000001</v>
      </c>
      <c r="G617" s="148">
        <v>450</v>
      </c>
      <c r="H617" s="148">
        <v>0.54800000000000004</v>
      </c>
      <c r="I617" s="148" t="s">
        <v>192</v>
      </c>
      <c r="J617" s="148" t="s">
        <v>75</v>
      </c>
    </row>
    <row r="618" spans="1:10" x14ac:dyDescent="0.35">
      <c r="A618" s="148">
        <v>6.7033333333333296</v>
      </c>
      <c r="B618" s="148">
        <v>37</v>
      </c>
      <c r="C618" s="148" t="s">
        <v>82</v>
      </c>
      <c r="D618" s="148">
        <v>18261</v>
      </c>
      <c r="E618" s="148" t="s">
        <v>200</v>
      </c>
      <c r="F618" s="148">
        <v>12.175000000000001</v>
      </c>
      <c r="G618" s="148">
        <v>450</v>
      </c>
      <c r="H618" s="148">
        <v>0.54800000000000004</v>
      </c>
      <c r="I618" s="148" t="s">
        <v>192</v>
      </c>
      <c r="J618" s="148" t="s">
        <v>75</v>
      </c>
    </row>
    <row r="619" spans="1:10" x14ac:dyDescent="0.35">
      <c r="A619" s="148">
        <v>6.7533333333333303</v>
      </c>
      <c r="B619" s="148">
        <v>37</v>
      </c>
      <c r="C619" s="148" t="s">
        <v>82</v>
      </c>
      <c r="D619" s="148">
        <v>18113</v>
      </c>
      <c r="E619" s="148" t="s">
        <v>200</v>
      </c>
      <c r="F619" s="148">
        <v>12.175000000000001</v>
      </c>
      <c r="G619" s="148">
        <v>450</v>
      </c>
      <c r="H619" s="148">
        <v>0.54800000000000004</v>
      </c>
      <c r="I619" s="148" t="s">
        <v>192</v>
      </c>
      <c r="J619" s="148" t="s">
        <v>75</v>
      </c>
    </row>
    <row r="620" spans="1:10" x14ac:dyDescent="0.35">
      <c r="A620" s="148">
        <v>6.8033333333333301</v>
      </c>
      <c r="B620" s="148">
        <v>37</v>
      </c>
      <c r="C620" s="148" t="s">
        <v>82</v>
      </c>
      <c r="D620" s="148">
        <v>18003</v>
      </c>
      <c r="E620" s="148" t="s">
        <v>200</v>
      </c>
      <c r="F620" s="148">
        <v>12.175000000000001</v>
      </c>
      <c r="G620" s="148">
        <v>450</v>
      </c>
      <c r="H620" s="148">
        <v>0.54800000000000004</v>
      </c>
      <c r="I620" s="148" t="s">
        <v>192</v>
      </c>
      <c r="J620" s="148" t="s">
        <v>75</v>
      </c>
    </row>
    <row r="621" spans="1:10" x14ac:dyDescent="0.35">
      <c r="A621" s="148">
        <v>6.8533333333333299</v>
      </c>
      <c r="B621" s="148">
        <v>37</v>
      </c>
      <c r="C621" s="148" t="s">
        <v>82</v>
      </c>
      <c r="D621" s="148">
        <v>18181</v>
      </c>
      <c r="E621" s="148" t="s">
        <v>200</v>
      </c>
      <c r="F621" s="148">
        <v>12.175000000000001</v>
      </c>
      <c r="G621" s="148">
        <v>450</v>
      </c>
      <c r="H621" s="148">
        <v>0.54800000000000004</v>
      </c>
      <c r="I621" s="148" t="s">
        <v>192</v>
      </c>
      <c r="J621" s="148" t="s">
        <v>75</v>
      </c>
    </row>
    <row r="622" spans="1:10" x14ac:dyDescent="0.35">
      <c r="A622" s="148">
        <v>6.9033333333333298</v>
      </c>
      <c r="B622" s="148">
        <v>37</v>
      </c>
      <c r="C622" s="148" t="s">
        <v>82</v>
      </c>
      <c r="D622" s="148">
        <v>18162</v>
      </c>
      <c r="E622" s="148" t="s">
        <v>200</v>
      </c>
      <c r="F622" s="148">
        <v>12.175000000000001</v>
      </c>
      <c r="G622" s="148">
        <v>450</v>
      </c>
      <c r="H622" s="148">
        <v>0.54800000000000004</v>
      </c>
      <c r="I622" s="148" t="s">
        <v>192</v>
      </c>
      <c r="J622" s="148" t="s">
        <v>75</v>
      </c>
    </row>
    <row r="623" spans="1:10" x14ac:dyDescent="0.35">
      <c r="A623" s="148">
        <v>6.9533333333333296</v>
      </c>
      <c r="B623" s="148">
        <v>37</v>
      </c>
      <c r="C623" s="148" t="s">
        <v>82</v>
      </c>
      <c r="D623" s="148">
        <v>18119</v>
      </c>
      <c r="E623" s="148" t="s">
        <v>200</v>
      </c>
      <c r="F623" s="148">
        <v>12.175000000000001</v>
      </c>
      <c r="G623" s="148">
        <v>450</v>
      </c>
      <c r="H623" s="148">
        <v>0.54800000000000004</v>
      </c>
      <c r="I623" s="148" t="s">
        <v>192</v>
      </c>
      <c r="J623" s="148" t="s">
        <v>75</v>
      </c>
    </row>
    <row r="624" spans="1:10" x14ac:dyDescent="0.35">
      <c r="A624" s="148">
        <v>7.0033333333333303</v>
      </c>
      <c r="B624" s="148">
        <v>37</v>
      </c>
      <c r="C624" s="148" t="s">
        <v>82</v>
      </c>
      <c r="D624" s="148">
        <v>18053</v>
      </c>
      <c r="E624" s="148" t="s">
        <v>200</v>
      </c>
      <c r="F624" s="148">
        <v>12.175000000000001</v>
      </c>
      <c r="G624" s="148">
        <v>450</v>
      </c>
      <c r="H624" s="148">
        <v>0.54800000000000004</v>
      </c>
      <c r="I624" s="148" t="s">
        <v>192</v>
      </c>
      <c r="J624" s="148" t="s">
        <v>75</v>
      </c>
    </row>
    <row r="625" spans="1:10" x14ac:dyDescent="0.35">
      <c r="A625" s="148">
        <v>7.0533333333333301</v>
      </c>
      <c r="B625" s="148">
        <v>37</v>
      </c>
      <c r="C625" s="148" t="s">
        <v>82</v>
      </c>
      <c r="D625" s="148">
        <v>18097</v>
      </c>
      <c r="E625" s="148" t="s">
        <v>200</v>
      </c>
      <c r="F625" s="148">
        <v>12.175000000000001</v>
      </c>
      <c r="G625" s="148">
        <v>450</v>
      </c>
      <c r="H625" s="148">
        <v>0.54800000000000004</v>
      </c>
      <c r="I625" s="148" t="s">
        <v>192</v>
      </c>
      <c r="J625" s="148" t="s">
        <v>75</v>
      </c>
    </row>
    <row r="626" spans="1:10" x14ac:dyDescent="0.35">
      <c r="A626" s="148">
        <v>7.1033333333333299</v>
      </c>
      <c r="B626" s="148">
        <v>37</v>
      </c>
      <c r="C626" s="148" t="s">
        <v>82</v>
      </c>
      <c r="D626" s="148">
        <v>17959</v>
      </c>
      <c r="E626" s="148" t="s">
        <v>200</v>
      </c>
      <c r="F626" s="148">
        <v>12.175000000000001</v>
      </c>
      <c r="G626" s="148">
        <v>450</v>
      </c>
      <c r="H626" s="148">
        <v>0.54800000000000004</v>
      </c>
      <c r="I626" s="148" t="s">
        <v>192</v>
      </c>
      <c r="J626" s="148" t="s">
        <v>75</v>
      </c>
    </row>
    <row r="627" spans="1:10" x14ac:dyDescent="0.35">
      <c r="A627" s="148">
        <v>7.1533333333333298</v>
      </c>
      <c r="B627" s="148">
        <v>37</v>
      </c>
      <c r="C627" s="148" t="s">
        <v>82</v>
      </c>
      <c r="D627" s="148">
        <v>18182</v>
      </c>
      <c r="E627" s="148" t="s">
        <v>200</v>
      </c>
      <c r="F627" s="148">
        <v>12.175000000000001</v>
      </c>
      <c r="G627" s="148">
        <v>450</v>
      </c>
      <c r="H627" s="148">
        <v>0.54800000000000004</v>
      </c>
      <c r="I627" s="148" t="s">
        <v>192</v>
      </c>
      <c r="J627" s="148" t="s">
        <v>75</v>
      </c>
    </row>
    <row r="628" spans="1:10" x14ac:dyDescent="0.35">
      <c r="A628" s="148">
        <v>7.2033333333333296</v>
      </c>
      <c r="B628" s="148">
        <v>37</v>
      </c>
      <c r="C628" s="148" t="s">
        <v>82</v>
      </c>
      <c r="D628" s="148">
        <v>18278</v>
      </c>
      <c r="E628" s="148" t="s">
        <v>200</v>
      </c>
      <c r="F628" s="148">
        <v>12.175000000000001</v>
      </c>
      <c r="G628" s="148">
        <v>450</v>
      </c>
      <c r="H628" s="148">
        <v>0.54800000000000004</v>
      </c>
      <c r="I628" s="148" t="s">
        <v>192</v>
      </c>
      <c r="J628" s="148" t="s">
        <v>75</v>
      </c>
    </row>
    <row r="629" spans="1:10" x14ac:dyDescent="0.35">
      <c r="A629" s="148">
        <v>7.2533333333333303</v>
      </c>
      <c r="B629" s="148">
        <v>37</v>
      </c>
      <c r="C629" s="148" t="s">
        <v>82</v>
      </c>
      <c r="D629" s="148">
        <v>18034</v>
      </c>
      <c r="E629" s="148" t="s">
        <v>200</v>
      </c>
      <c r="F629" s="148">
        <v>12.175000000000001</v>
      </c>
      <c r="G629" s="148">
        <v>450</v>
      </c>
      <c r="H629" s="148">
        <v>0.54800000000000004</v>
      </c>
      <c r="I629" s="148" t="s">
        <v>192</v>
      </c>
      <c r="J629" s="148" t="s">
        <v>75</v>
      </c>
    </row>
    <row r="630" spans="1:10" x14ac:dyDescent="0.35">
      <c r="A630" s="148">
        <v>7.3033333333333301</v>
      </c>
      <c r="B630" s="148">
        <v>37</v>
      </c>
      <c r="C630" s="148" t="s">
        <v>82</v>
      </c>
      <c r="D630" s="148">
        <v>18083</v>
      </c>
      <c r="E630" s="148" t="s">
        <v>200</v>
      </c>
      <c r="F630" s="148">
        <v>12.175000000000001</v>
      </c>
      <c r="G630" s="148">
        <v>450</v>
      </c>
      <c r="H630" s="148">
        <v>0.54800000000000004</v>
      </c>
      <c r="I630" s="148" t="s">
        <v>192</v>
      </c>
      <c r="J630" s="148" t="s">
        <v>75</v>
      </c>
    </row>
    <row r="631" spans="1:10" x14ac:dyDescent="0.35">
      <c r="A631" s="148">
        <v>7.3533333333333299</v>
      </c>
      <c r="B631" s="148">
        <v>37</v>
      </c>
      <c r="C631" s="148" t="s">
        <v>82</v>
      </c>
      <c r="D631" s="148">
        <v>18059</v>
      </c>
      <c r="E631" s="148" t="s">
        <v>200</v>
      </c>
      <c r="F631" s="148">
        <v>12.175000000000001</v>
      </c>
      <c r="G631" s="148">
        <v>450</v>
      </c>
      <c r="H631" s="148">
        <v>0.54800000000000004</v>
      </c>
      <c r="I631" s="148" t="s">
        <v>192</v>
      </c>
      <c r="J631" s="148" t="s">
        <v>75</v>
      </c>
    </row>
    <row r="632" spans="1:10" x14ac:dyDescent="0.35">
      <c r="A632" s="148">
        <v>7.4033333333333298</v>
      </c>
      <c r="B632" s="148">
        <v>37</v>
      </c>
      <c r="C632" s="148" t="s">
        <v>82</v>
      </c>
      <c r="D632" s="148">
        <v>18096</v>
      </c>
      <c r="E632" s="148" t="s">
        <v>200</v>
      </c>
      <c r="F632" s="148">
        <v>12.175000000000001</v>
      </c>
      <c r="G632" s="148">
        <v>450</v>
      </c>
      <c r="H632" s="148">
        <v>0.54800000000000004</v>
      </c>
      <c r="I632" s="148" t="s">
        <v>192</v>
      </c>
      <c r="J632" s="148" t="s">
        <v>75</v>
      </c>
    </row>
    <row r="633" spans="1:10" x14ac:dyDescent="0.35">
      <c r="A633" s="148">
        <v>7.4533333333333296</v>
      </c>
      <c r="B633" s="148">
        <v>37</v>
      </c>
      <c r="C633" s="148" t="s">
        <v>82</v>
      </c>
      <c r="D633" s="148">
        <v>18123</v>
      </c>
      <c r="E633" s="148" t="s">
        <v>200</v>
      </c>
      <c r="F633" s="148">
        <v>12.175000000000001</v>
      </c>
      <c r="G633" s="148">
        <v>450</v>
      </c>
      <c r="H633" s="148">
        <v>0.54800000000000004</v>
      </c>
      <c r="I633" s="148" t="s">
        <v>192</v>
      </c>
      <c r="J633" s="148" t="s">
        <v>75</v>
      </c>
    </row>
    <row r="634" spans="1:10" x14ac:dyDescent="0.35">
      <c r="A634" s="148">
        <v>7.5033333333333303</v>
      </c>
      <c r="B634" s="148">
        <v>37</v>
      </c>
      <c r="C634" s="148" t="s">
        <v>82</v>
      </c>
      <c r="D634" s="148">
        <v>17961</v>
      </c>
      <c r="E634" s="148" t="s">
        <v>200</v>
      </c>
      <c r="F634" s="148">
        <v>12.175000000000001</v>
      </c>
      <c r="G634" s="148">
        <v>450</v>
      </c>
      <c r="H634" s="148">
        <v>0.54800000000000004</v>
      </c>
      <c r="I634" s="148" t="s">
        <v>192</v>
      </c>
      <c r="J634" s="148" t="s">
        <v>75</v>
      </c>
    </row>
    <row r="635" spans="1:10" x14ac:dyDescent="0.35">
      <c r="A635" s="148">
        <v>7.5533333333333301</v>
      </c>
      <c r="B635" s="148">
        <v>37</v>
      </c>
      <c r="C635" s="148" t="s">
        <v>82</v>
      </c>
      <c r="D635" s="148">
        <v>18071</v>
      </c>
      <c r="E635" s="148" t="s">
        <v>200</v>
      </c>
      <c r="F635" s="148">
        <v>12.175000000000001</v>
      </c>
      <c r="G635" s="148">
        <v>450</v>
      </c>
      <c r="H635" s="148">
        <v>0.54800000000000004</v>
      </c>
      <c r="I635" s="148" t="s">
        <v>192</v>
      </c>
      <c r="J635" s="148" t="s">
        <v>75</v>
      </c>
    </row>
    <row r="636" spans="1:10" x14ac:dyDescent="0.35">
      <c r="A636" s="148">
        <v>7.6033333333333299</v>
      </c>
      <c r="B636" s="148">
        <v>37</v>
      </c>
      <c r="C636" s="148" t="s">
        <v>82</v>
      </c>
      <c r="D636" s="148">
        <v>18117</v>
      </c>
      <c r="E636" s="148" t="s">
        <v>200</v>
      </c>
      <c r="F636" s="148">
        <v>12.175000000000001</v>
      </c>
      <c r="G636" s="148">
        <v>450</v>
      </c>
      <c r="H636" s="148">
        <v>0.54800000000000004</v>
      </c>
      <c r="I636" s="148" t="s">
        <v>192</v>
      </c>
      <c r="J636" s="148" t="s">
        <v>75</v>
      </c>
    </row>
    <row r="637" spans="1:10" x14ac:dyDescent="0.35">
      <c r="A637" s="148">
        <v>7.6533333333333298</v>
      </c>
      <c r="B637" s="148">
        <v>37</v>
      </c>
      <c r="C637" s="148" t="s">
        <v>82</v>
      </c>
      <c r="D637" s="148">
        <v>17797</v>
      </c>
      <c r="E637" s="148" t="s">
        <v>200</v>
      </c>
      <c r="F637" s="148">
        <v>12.175000000000001</v>
      </c>
      <c r="G637" s="148">
        <v>450</v>
      </c>
      <c r="H637" s="148">
        <v>0.54800000000000004</v>
      </c>
      <c r="I637" s="148" t="s">
        <v>192</v>
      </c>
      <c r="J637" s="148" t="s">
        <v>75</v>
      </c>
    </row>
    <row r="638" spans="1:10" x14ac:dyDescent="0.35">
      <c r="A638" s="148">
        <v>7.7033333333333296</v>
      </c>
      <c r="B638" s="148">
        <v>37</v>
      </c>
      <c r="C638" s="148" t="s">
        <v>82</v>
      </c>
      <c r="D638" s="148">
        <v>17918</v>
      </c>
      <c r="E638" s="148" t="s">
        <v>200</v>
      </c>
      <c r="F638" s="148">
        <v>12.175000000000001</v>
      </c>
      <c r="G638" s="148">
        <v>450</v>
      </c>
      <c r="H638" s="148">
        <v>0.54800000000000004</v>
      </c>
      <c r="I638" s="148" t="s">
        <v>192</v>
      </c>
      <c r="J638" s="148" t="s">
        <v>75</v>
      </c>
    </row>
    <row r="639" spans="1:10" x14ac:dyDescent="0.35">
      <c r="A639" s="148">
        <v>7.7533333333333303</v>
      </c>
      <c r="B639" s="148">
        <v>37</v>
      </c>
      <c r="C639" s="148" t="s">
        <v>82</v>
      </c>
      <c r="D639" s="148">
        <v>18062</v>
      </c>
      <c r="E639" s="148" t="s">
        <v>200</v>
      </c>
      <c r="F639" s="148">
        <v>12.175000000000001</v>
      </c>
      <c r="G639" s="148">
        <v>450</v>
      </c>
      <c r="H639" s="148">
        <v>0.54800000000000004</v>
      </c>
      <c r="I639" s="148" t="s">
        <v>192</v>
      </c>
      <c r="J639" s="148" t="s">
        <v>75</v>
      </c>
    </row>
    <row r="640" spans="1:10" x14ac:dyDescent="0.35">
      <c r="A640" s="148">
        <v>7.8033333333333301</v>
      </c>
      <c r="B640" s="148">
        <v>37</v>
      </c>
      <c r="C640" s="148" t="s">
        <v>82</v>
      </c>
      <c r="D640" s="148">
        <v>18135</v>
      </c>
      <c r="E640" s="148" t="s">
        <v>200</v>
      </c>
      <c r="F640" s="148">
        <v>12.175000000000001</v>
      </c>
      <c r="G640" s="148">
        <v>450</v>
      </c>
      <c r="H640" s="148">
        <v>0.54800000000000004</v>
      </c>
      <c r="I640" s="148" t="s">
        <v>192</v>
      </c>
      <c r="J640" s="148" t="s">
        <v>75</v>
      </c>
    </row>
    <row r="641" spans="1:10" x14ac:dyDescent="0.35">
      <c r="A641" s="148">
        <v>7.8533333333333299</v>
      </c>
      <c r="B641" s="148">
        <v>37.1</v>
      </c>
      <c r="C641" s="148" t="s">
        <v>82</v>
      </c>
      <c r="D641" s="148">
        <v>18207</v>
      </c>
      <c r="E641" s="148" t="s">
        <v>200</v>
      </c>
      <c r="F641" s="148">
        <v>12.175000000000001</v>
      </c>
      <c r="G641" s="148">
        <v>450</v>
      </c>
      <c r="H641" s="148">
        <v>0.54800000000000004</v>
      </c>
      <c r="I641" s="148" t="s">
        <v>192</v>
      </c>
      <c r="J641" s="148" t="s">
        <v>75</v>
      </c>
    </row>
    <row r="642" spans="1:10" x14ac:dyDescent="0.35">
      <c r="A642" s="148">
        <v>7.9033333333333298</v>
      </c>
      <c r="B642" s="148">
        <v>37</v>
      </c>
      <c r="C642" s="148" t="s">
        <v>82</v>
      </c>
      <c r="D642" s="148">
        <v>18053</v>
      </c>
      <c r="E642" s="148" t="s">
        <v>200</v>
      </c>
      <c r="F642" s="148">
        <v>12.175000000000001</v>
      </c>
      <c r="G642" s="148">
        <v>450</v>
      </c>
      <c r="H642" s="148">
        <v>0.54800000000000004</v>
      </c>
      <c r="I642" s="148" t="s">
        <v>192</v>
      </c>
      <c r="J642" s="148" t="s">
        <v>75</v>
      </c>
    </row>
    <row r="643" spans="1:10" x14ac:dyDescent="0.35">
      <c r="A643" s="148">
        <v>7.9533333333333296</v>
      </c>
      <c r="B643" s="148">
        <v>37</v>
      </c>
      <c r="C643" s="148" t="s">
        <v>82</v>
      </c>
      <c r="D643" s="148">
        <v>17990</v>
      </c>
      <c r="E643" s="148" t="s">
        <v>200</v>
      </c>
      <c r="F643" s="148">
        <v>12.175000000000001</v>
      </c>
      <c r="G643" s="148">
        <v>450</v>
      </c>
      <c r="H643" s="148">
        <v>0.54800000000000004</v>
      </c>
      <c r="I643" s="148" t="s">
        <v>192</v>
      </c>
      <c r="J643" s="148" t="s">
        <v>75</v>
      </c>
    </row>
    <row r="644" spans="1:10" x14ac:dyDescent="0.35">
      <c r="A644" s="148">
        <v>8.0033333333333303</v>
      </c>
      <c r="B644" s="148">
        <v>37</v>
      </c>
      <c r="C644" s="148" t="s">
        <v>82</v>
      </c>
      <c r="D644" s="148">
        <v>17986</v>
      </c>
      <c r="E644" s="148" t="s">
        <v>200</v>
      </c>
      <c r="F644" s="148">
        <v>12.175000000000001</v>
      </c>
      <c r="G644" s="148">
        <v>450</v>
      </c>
      <c r="H644" s="148">
        <v>0.54800000000000004</v>
      </c>
      <c r="I644" s="148" t="s">
        <v>192</v>
      </c>
      <c r="J644" s="148" t="s">
        <v>75</v>
      </c>
    </row>
    <row r="645" spans="1:10" x14ac:dyDescent="0.35">
      <c r="A645" s="148">
        <v>8.0533333333333292</v>
      </c>
      <c r="B645" s="148">
        <v>37</v>
      </c>
      <c r="C645" s="148" t="s">
        <v>82</v>
      </c>
      <c r="D645" s="148">
        <v>17895</v>
      </c>
      <c r="E645" s="148" t="s">
        <v>200</v>
      </c>
      <c r="F645" s="148">
        <v>12.175000000000001</v>
      </c>
      <c r="G645" s="148">
        <v>450</v>
      </c>
      <c r="H645" s="148">
        <v>0.54800000000000004</v>
      </c>
      <c r="I645" s="148" t="s">
        <v>192</v>
      </c>
      <c r="J645" s="148" t="s">
        <v>75</v>
      </c>
    </row>
    <row r="646" spans="1:10" x14ac:dyDescent="0.35">
      <c r="A646" s="148">
        <v>8.1033333333333299</v>
      </c>
      <c r="B646" s="148">
        <v>37</v>
      </c>
      <c r="C646" s="148" t="s">
        <v>82</v>
      </c>
      <c r="D646" s="148">
        <v>17974</v>
      </c>
      <c r="E646" s="148" t="s">
        <v>200</v>
      </c>
      <c r="F646" s="148">
        <v>12.175000000000001</v>
      </c>
      <c r="G646" s="148">
        <v>450</v>
      </c>
      <c r="H646" s="148">
        <v>0.54800000000000004</v>
      </c>
      <c r="I646" s="148" t="s">
        <v>192</v>
      </c>
      <c r="J646" s="148" t="s">
        <v>75</v>
      </c>
    </row>
    <row r="647" spans="1:10" x14ac:dyDescent="0.35">
      <c r="A647" s="148">
        <v>8.1533333333333307</v>
      </c>
      <c r="B647" s="148">
        <v>37</v>
      </c>
      <c r="C647" s="148" t="s">
        <v>82</v>
      </c>
      <c r="D647" s="148">
        <v>18005</v>
      </c>
      <c r="E647" s="148" t="s">
        <v>200</v>
      </c>
      <c r="F647" s="148">
        <v>12.175000000000001</v>
      </c>
      <c r="G647" s="148">
        <v>450</v>
      </c>
      <c r="H647" s="148">
        <v>0.54800000000000004</v>
      </c>
      <c r="I647" s="148" t="s">
        <v>192</v>
      </c>
      <c r="J647" s="148" t="s">
        <v>75</v>
      </c>
    </row>
    <row r="648" spans="1:10" x14ac:dyDescent="0.35">
      <c r="A648" s="148">
        <v>8.2033333333333296</v>
      </c>
      <c r="B648" s="148">
        <v>37</v>
      </c>
      <c r="C648" s="148" t="s">
        <v>82</v>
      </c>
      <c r="D648" s="148">
        <v>18184</v>
      </c>
      <c r="E648" s="148" t="s">
        <v>200</v>
      </c>
      <c r="F648" s="148">
        <v>12.175000000000001</v>
      </c>
      <c r="G648" s="148">
        <v>450</v>
      </c>
      <c r="H648" s="148">
        <v>0.54800000000000004</v>
      </c>
      <c r="I648" s="148" t="s">
        <v>192</v>
      </c>
      <c r="J648" s="148" t="s">
        <v>75</v>
      </c>
    </row>
    <row r="649" spans="1:10" x14ac:dyDescent="0.35">
      <c r="A649" s="148">
        <v>8.2533333333333303</v>
      </c>
      <c r="B649" s="148">
        <v>36.9</v>
      </c>
      <c r="C649" s="148" t="s">
        <v>82</v>
      </c>
      <c r="D649" s="148">
        <v>17950</v>
      </c>
      <c r="E649" s="148" t="s">
        <v>200</v>
      </c>
      <c r="F649" s="148">
        <v>12.175000000000001</v>
      </c>
      <c r="G649" s="148">
        <v>450</v>
      </c>
      <c r="H649" s="148">
        <v>0.54800000000000004</v>
      </c>
      <c r="I649" s="148" t="s">
        <v>192</v>
      </c>
      <c r="J649" s="148" t="s">
        <v>75</v>
      </c>
    </row>
    <row r="650" spans="1:10" x14ac:dyDescent="0.35">
      <c r="A650" s="148">
        <v>8.3033333333333292</v>
      </c>
      <c r="B650" s="148">
        <v>37</v>
      </c>
      <c r="C650" s="148" t="s">
        <v>82</v>
      </c>
      <c r="D650" s="148">
        <v>18025</v>
      </c>
      <c r="E650" s="148" t="s">
        <v>200</v>
      </c>
      <c r="F650" s="148">
        <v>12.175000000000001</v>
      </c>
      <c r="G650" s="148">
        <v>450</v>
      </c>
      <c r="H650" s="148">
        <v>0.54800000000000004</v>
      </c>
      <c r="I650" s="148" t="s">
        <v>192</v>
      </c>
      <c r="J650" s="148" t="s">
        <v>75</v>
      </c>
    </row>
    <row r="651" spans="1:10" x14ac:dyDescent="0.35">
      <c r="A651" s="148">
        <v>8.3533333333333299</v>
      </c>
      <c r="B651" s="148">
        <v>37</v>
      </c>
      <c r="C651" s="148" t="s">
        <v>82</v>
      </c>
      <c r="D651" s="148">
        <v>17864</v>
      </c>
      <c r="E651" s="148" t="s">
        <v>200</v>
      </c>
      <c r="F651" s="148">
        <v>12.175000000000001</v>
      </c>
      <c r="G651" s="148">
        <v>450</v>
      </c>
      <c r="H651" s="148">
        <v>0.54800000000000004</v>
      </c>
      <c r="I651" s="148" t="s">
        <v>192</v>
      </c>
      <c r="J651" s="148" t="s">
        <v>75</v>
      </c>
    </row>
    <row r="652" spans="1:10" x14ac:dyDescent="0.35">
      <c r="A652" s="148">
        <v>8.4033333333333307</v>
      </c>
      <c r="B652" s="148">
        <v>37</v>
      </c>
      <c r="C652" s="148" t="s">
        <v>82</v>
      </c>
      <c r="D652" s="148">
        <v>17976</v>
      </c>
      <c r="E652" s="148" t="s">
        <v>200</v>
      </c>
      <c r="F652" s="148">
        <v>12.175000000000001</v>
      </c>
      <c r="G652" s="148">
        <v>450</v>
      </c>
      <c r="H652" s="148">
        <v>0.54800000000000004</v>
      </c>
      <c r="I652" s="148" t="s">
        <v>192</v>
      </c>
      <c r="J652" s="148" t="s">
        <v>75</v>
      </c>
    </row>
    <row r="653" spans="1:10" x14ac:dyDescent="0.35">
      <c r="A653" s="148">
        <v>8.4533333333333296</v>
      </c>
      <c r="B653" s="148">
        <v>37</v>
      </c>
      <c r="C653" s="148" t="s">
        <v>82</v>
      </c>
      <c r="D653" s="148">
        <v>17919</v>
      </c>
      <c r="E653" s="148" t="s">
        <v>200</v>
      </c>
      <c r="F653" s="148">
        <v>12.175000000000001</v>
      </c>
      <c r="G653" s="148">
        <v>450</v>
      </c>
      <c r="H653" s="148">
        <v>0.54800000000000004</v>
      </c>
      <c r="I653" s="148" t="s">
        <v>192</v>
      </c>
      <c r="J653" s="148" t="s">
        <v>75</v>
      </c>
    </row>
    <row r="654" spans="1:10" x14ac:dyDescent="0.35">
      <c r="A654" s="148">
        <v>8.5033333333333303</v>
      </c>
      <c r="B654" s="148">
        <v>37</v>
      </c>
      <c r="C654" s="148" t="s">
        <v>82</v>
      </c>
      <c r="D654" s="148">
        <v>18057</v>
      </c>
      <c r="E654" s="148" t="s">
        <v>200</v>
      </c>
      <c r="F654" s="148">
        <v>12.175000000000001</v>
      </c>
      <c r="G654" s="148">
        <v>450</v>
      </c>
      <c r="H654" s="148">
        <v>0.54800000000000004</v>
      </c>
      <c r="I654" s="148" t="s">
        <v>192</v>
      </c>
      <c r="J654" s="148" t="s">
        <v>75</v>
      </c>
    </row>
    <row r="655" spans="1:10" x14ac:dyDescent="0.35">
      <c r="A655" s="148">
        <v>8.5533333333333292</v>
      </c>
      <c r="B655" s="148">
        <v>37</v>
      </c>
      <c r="C655" s="148" t="s">
        <v>82</v>
      </c>
      <c r="D655" s="148">
        <v>18102</v>
      </c>
      <c r="E655" s="148" t="s">
        <v>200</v>
      </c>
      <c r="F655" s="148">
        <v>12.175000000000001</v>
      </c>
      <c r="G655" s="148">
        <v>450</v>
      </c>
      <c r="H655" s="148">
        <v>0.54800000000000004</v>
      </c>
      <c r="I655" s="148" t="s">
        <v>192</v>
      </c>
      <c r="J655" s="148" t="s">
        <v>75</v>
      </c>
    </row>
    <row r="656" spans="1:10" x14ac:dyDescent="0.35">
      <c r="A656" s="148">
        <v>8.6033333333333299</v>
      </c>
      <c r="B656" s="148">
        <v>37</v>
      </c>
      <c r="C656" s="148" t="s">
        <v>82</v>
      </c>
      <c r="D656" s="148">
        <v>18072</v>
      </c>
      <c r="E656" s="148" t="s">
        <v>200</v>
      </c>
      <c r="F656" s="148">
        <v>12.175000000000001</v>
      </c>
      <c r="G656" s="148">
        <v>450</v>
      </c>
      <c r="H656" s="148">
        <v>0.54800000000000004</v>
      </c>
      <c r="I656" s="148" t="s">
        <v>192</v>
      </c>
      <c r="J656" s="148" t="s">
        <v>75</v>
      </c>
    </row>
    <row r="657" spans="1:10" x14ac:dyDescent="0.35">
      <c r="A657" s="148">
        <v>8.6533333333333307</v>
      </c>
      <c r="B657" s="148">
        <v>37.1</v>
      </c>
      <c r="C657" s="148" t="s">
        <v>82</v>
      </c>
      <c r="D657" s="148">
        <v>17726</v>
      </c>
      <c r="E657" s="148" t="s">
        <v>200</v>
      </c>
      <c r="F657" s="148">
        <v>12.175000000000001</v>
      </c>
      <c r="G657" s="148">
        <v>450</v>
      </c>
      <c r="H657" s="148">
        <v>0.54800000000000004</v>
      </c>
      <c r="I657" s="148" t="s">
        <v>192</v>
      </c>
      <c r="J657" s="148" t="s">
        <v>75</v>
      </c>
    </row>
    <row r="658" spans="1:10" x14ac:dyDescent="0.35">
      <c r="A658" s="148">
        <v>8.7033333333333296</v>
      </c>
      <c r="B658" s="148">
        <v>37</v>
      </c>
      <c r="C658" s="148" t="s">
        <v>82</v>
      </c>
      <c r="D658" s="148">
        <v>17949</v>
      </c>
      <c r="E658" s="148" t="s">
        <v>200</v>
      </c>
      <c r="F658" s="148">
        <v>12.175000000000001</v>
      </c>
      <c r="G658" s="148">
        <v>450</v>
      </c>
      <c r="H658" s="148">
        <v>0.54800000000000004</v>
      </c>
      <c r="I658" s="148" t="s">
        <v>192</v>
      </c>
      <c r="J658" s="148" t="s">
        <v>75</v>
      </c>
    </row>
    <row r="659" spans="1:10" x14ac:dyDescent="0.35">
      <c r="A659" s="148">
        <v>8.7533333333333303</v>
      </c>
      <c r="B659" s="148">
        <v>37</v>
      </c>
      <c r="C659" s="148" t="s">
        <v>82</v>
      </c>
      <c r="D659" s="148">
        <v>18042</v>
      </c>
      <c r="E659" s="148" t="s">
        <v>200</v>
      </c>
      <c r="F659" s="148">
        <v>12.175000000000001</v>
      </c>
      <c r="G659" s="148">
        <v>450</v>
      </c>
      <c r="H659" s="148">
        <v>0.54800000000000004</v>
      </c>
      <c r="I659" s="148" t="s">
        <v>192</v>
      </c>
      <c r="J659" s="148" t="s">
        <v>75</v>
      </c>
    </row>
    <row r="660" spans="1:10" x14ac:dyDescent="0.35">
      <c r="A660" s="148">
        <v>8.8033333333333292</v>
      </c>
      <c r="B660" s="148">
        <v>37</v>
      </c>
      <c r="C660" s="148" t="s">
        <v>82</v>
      </c>
      <c r="D660" s="148">
        <v>17887</v>
      </c>
      <c r="E660" s="148" t="s">
        <v>200</v>
      </c>
      <c r="F660" s="148">
        <v>12.175000000000001</v>
      </c>
      <c r="G660" s="148">
        <v>450</v>
      </c>
      <c r="H660" s="148">
        <v>0.54800000000000004</v>
      </c>
      <c r="I660" s="148" t="s">
        <v>192</v>
      </c>
      <c r="J660" s="148" t="s">
        <v>75</v>
      </c>
    </row>
    <row r="661" spans="1:10" x14ac:dyDescent="0.35">
      <c r="A661" s="148">
        <v>8.8533333333333299</v>
      </c>
      <c r="B661" s="148">
        <v>37</v>
      </c>
      <c r="C661" s="148" t="s">
        <v>82</v>
      </c>
      <c r="D661" s="148">
        <v>18106</v>
      </c>
      <c r="E661" s="148" t="s">
        <v>200</v>
      </c>
      <c r="F661" s="148">
        <v>12.175000000000001</v>
      </c>
      <c r="G661" s="148">
        <v>450</v>
      </c>
      <c r="H661" s="148">
        <v>0.54800000000000004</v>
      </c>
      <c r="I661" s="148" t="s">
        <v>192</v>
      </c>
      <c r="J661" s="148" t="s">
        <v>75</v>
      </c>
    </row>
    <row r="662" spans="1:10" x14ac:dyDescent="0.35">
      <c r="A662" s="148">
        <v>8.9033333333333307</v>
      </c>
      <c r="B662" s="148">
        <v>37</v>
      </c>
      <c r="C662" s="148" t="s">
        <v>82</v>
      </c>
      <c r="D662" s="148">
        <v>18007</v>
      </c>
      <c r="E662" s="148" t="s">
        <v>200</v>
      </c>
      <c r="F662" s="148">
        <v>12.175000000000001</v>
      </c>
      <c r="G662" s="148">
        <v>450</v>
      </c>
      <c r="H662" s="148">
        <v>0.54800000000000004</v>
      </c>
      <c r="I662" s="148" t="s">
        <v>192</v>
      </c>
      <c r="J662" s="148" t="s">
        <v>75</v>
      </c>
    </row>
    <row r="663" spans="1:10" x14ac:dyDescent="0.35">
      <c r="A663" s="148">
        <v>8.9533333333333296</v>
      </c>
      <c r="B663" s="148">
        <v>37</v>
      </c>
      <c r="C663" s="148" t="s">
        <v>82</v>
      </c>
      <c r="D663" s="148">
        <v>18101</v>
      </c>
      <c r="E663" s="148" t="s">
        <v>200</v>
      </c>
      <c r="F663" s="148">
        <v>12.175000000000001</v>
      </c>
      <c r="G663" s="148">
        <v>450</v>
      </c>
      <c r="H663" s="148">
        <v>0.54800000000000004</v>
      </c>
      <c r="I663" s="148" t="s">
        <v>192</v>
      </c>
      <c r="J663" s="148" t="s">
        <v>75</v>
      </c>
    </row>
    <row r="664" spans="1:10" x14ac:dyDescent="0.35">
      <c r="A664" s="148">
        <v>9.0033333333333303</v>
      </c>
      <c r="B664" s="148">
        <v>37</v>
      </c>
      <c r="C664" s="148" t="s">
        <v>82</v>
      </c>
      <c r="D664" s="148">
        <v>18066</v>
      </c>
      <c r="E664" s="148" t="s">
        <v>200</v>
      </c>
      <c r="F664" s="148">
        <v>12.175000000000001</v>
      </c>
      <c r="G664" s="148">
        <v>450</v>
      </c>
      <c r="H664" s="148">
        <v>0.54800000000000004</v>
      </c>
      <c r="I664" s="148" t="s">
        <v>192</v>
      </c>
      <c r="J664" s="148" t="s">
        <v>75</v>
      </c>
    </row>
    <row r="665" spans="1:10" x14ac:dyDescent="0.35">
      <c r="A665" s="148">
        <v>9.0533333333333292</v>
      </c>
      <c r="B665" s="148">
        <v>37</v>
      </c>
      <c r="C665" s="148" t="s">
        <v>82</v>
      </c>
      <c r="D665" s="148">
        <v>17924</v>
      </c>
      <c r="E665" s="148" t="s">
        <v>200</v>
      </c>
      <c r="F665" s="148">
        <v>12.175000000000001</v>
      </c>
      <c r="G665" s="148">
        <v>450</v>
      </c>
      <c r="H665" s="148">
        <v>0.54800000000000004</v>
      </c>
      <c r="I665" s="148" t="s">
        <v>192</v>
      </c>
      <c r="J665" s="148" t="s">
        <v>75</v>
      </c>
    </row>
    <row r="666" spans="1:10" x14ac:dyDescent="0.35">
      <c r="A666" s="148">
        <v>9.1033333333333299</v>
      </c>
      <c r="B666" s="148">
        <v>37</v>
      </c>
      <c r="C666" s="148" t="s">
        <v>82</v>
      </c>
      <c r="D666" s="148">
        <v>17937</v>
      </c>
      <c r="E666" s="148" t="s">
        <v>200</v>
      </c>
      <c r="F666" s="148">
        <v>12.175000000000001</v>
      </c>
      <c r="G666" s="148">
        <v>450</v>
      </c>
      <c r="H666" s="148">
        <v>0.54800000000000004</v>
      </c>
      <c r="I666" s="148" t="s">
        <v>192</v>
      </c>
      <c r="J666" s="148" t="s">
        <v>75</v>
      </c>
    </row>
    <row r="667" spans="1:10" x14ac:dyDescent="0.35">
      <c r="A667" s="148">
        <v>9.1533333333333307</v>
      </c>
      <c r="B667" s="148">
        <v>37</v>
      </c>
      <c r="C667" s="148" t="s">
        <v>82</v>
      </c>
      <c r="D667" s="148">
        <v>17653</v>
      </c>
      <c r="E667" s="148" t="s">
        <v>200</v>
      </c>
      <c r="F667" s="148">
        <v>12.175000000000001</v>
      </c>
      <c r="G667" s="148">
        <v>450</v>
      </c>
      <c r="H667" s="148">
        <v>0.54800000000000004</v>
      </c>
      <c r="I667" s="148" t="s">
        <v>192</v>
      </c>
      <c r="J667" s="148" t="s">
        <v>75</v>
      </c>
    </row>
    <row r="668" spans="1:10" x14ac:dyDescent="0.35">
      <c r="A668" s="148">
        <v>9.2033333333333296</v>
      </c>
      <c r="B668" s="148">
        <v>37</v>
      </c>
      <c r="C668" s="148" t="s">
        <v>82</v>
      </c>
      <c r="D668" s="148">
        <v>17949</v>
      </c>
      <c r="E668" s="148" t="s">
        <v>200</v>
      </c>
      <c r="F668" s="148">
        <v>12.175000000000001</v>
      </c>
      <c r="G668" s="148">
        <v>450</v>
      </c>
      <c r="H668" s="148">
        <v>0.54800000000000004</v>
      </c>
      <c r="I668" s="148" t="s">
        <v>192</v>
      </c>
      <c r="J668" s="148" t="s">
        <v>75</v>
      </c>
    </row>
    <row r="669" spans="1:10" x14ac:dyDescent="0.35">
      <c r="A669" s="148">
        <v>9.2533333333333303</v>
      </c>
      <c r="B669" s="148">
        <v>37</v>
      </c>
      <c r="C669" s="148" t="s">
        <v>82</v>
      </c>
      <c r="D669" s="148">
        <v>17871</v>
      </c>
      <c r="E669" s="148" t="s">
        <v>200</v>
      </c>
      <c r="F669" s="148">
        <v>12.175000000000001</v>
      </c>
      <c r="G669" s="148">
        <v>450</v>
      </c>
      <c r="H669" s="148">
        <v>0.54800000000000004</v>
      </c>
      <c r="I669" s="148" t="s">
        <v>192</v>
      </c>
      <c r="J669" s="148" t="s">
        <v>75</v>
      </c>
    </row>
    <row r="670" spans="1:10" x14ac:dyDescent="0.35">
      <c r="A670" s="148">
        <v>9.3033333333333292</v>
      </c>
      <c r="B670" s="148">
        <v>37</v>
      </c>
      <c r="C670" s="148" t="s">
        <v>82</v>
      </c>
      <c r="D670" s="148">
        <v>18071</v>
      </c>
      <c r="E670" s="148" t="s">
        <v>200</v>
      </c>
      <c r="F670" s="148">
        <v>12.175000000000001</v>
      </c>
      <c r="G670" s="148">
        <v>450</v>
      </c>
      <c r="H670" s="148">
        <v>0.54800000000000004</v>
      </c>
      <c r="I670" s="148" t="s">
        <v>192</v>
      </c>
      <c r="J670" s="148" t="s">
        <v>75</v>
      </c>
    </row>
    <row r="671" spans="1:10" x14ac:dyDescent="0.35">
      <c r="A671" s="148">
        <v>9.3533333333333299</v>
      </c>
      <c r="B671" s="148">
        <v>37</v>
      </c>
      <c r="C671" s="148" t="s">
        <v>82</v>
      </c>
      <c r="D671" s="148">
        <v>18091</v>
      </c>
      <c r="E671" s="148" t="s">
        <v>200</v>
      </c>
      <c r="F671" s="148">
        <v>12.175000000000001</v>
      </c>
      <c r="G671" s="148">
        <v>450</v>
      </c>
      <c r="H671" s="148">
        <v>0.54800000000000004</v>
      </c>
      <c r="I671" s="148" t="s">
        <v>192</v>
      </c>
      <c r="J671" s="148" t="s">
        <v>75</v>
      </c>
    </row>
    <row r="672" spans="1:10" x14ac:dyDescent="0.35">
      <c r="A672" s="148">
        <v>9.4033333333333307</v>
      </c>
      <c r="B672" s="148">
        <v>37</v>
      </c>
      <c r="C672" s="148" t="s">
        <v>82</v>
      </c>
      <c r="D672" s="148">
        <v>17984</v>
      </c>
      <c r="E672" s="148" t="s">
        <v>200</v>
      </c>
      <c r="F672" s="148">
        <v>12.175000000000001</v>
      </c>
      <c r="G672" s="148">
        <v>450</v>
      </c>
      <c r="H672" s="148">
        <v>0.54800000000000004</v>
      </c>
      <c r="I672" s="148" t="s">
        <v>192</v>
      </c>
      <c r="J672" s="148" t="s">
        <v>75</v>
      </c>
    </row>
    <row r="673" spans="1:10" x14ac:dyDescent="0.35">
      <c r="A673" s="148">
        <v>9.4533333333333296</v>
      </c>
      <c r="B673" s="148">
        <v>37</v>
      </c>
      <c r="C673" s="148" t="s">
        <v>82</v>
      </c>
      <c r="D673" s="148">
        <v>18007</v>
      </c>
      <c r="E673" s="148" t="s">
        <v>200</v>
      </c>
      <c r="F673" s="148">
        <v>12.175000000000001</v>
      </c>
      <c r="G673" s="148">
        <v>450</v>
      </c>
      <c r="H673" s="148">
        <v>0.54800000000000004</v>
      </c>
      <c r="I673" s="148" t="s">
        <v>192</v>
      </c>
      <c r="J673" s="148" t="s">
        <v>75</v>
      </c>
    </row>
    <row r="674" spans="1:10" x14ac:dyDescent="0.35">
      <c r="A674" s="148">
        <v>9.5033333333333303</v>
      </c>
      <c r="B674" s="148">
        <v>37</v>
      </c>
      <c r="C674" s="148" t="s">
        <v>82</v>
      </c>
      <c r="D674" s="148">
        <v>17942</v>
      </c>
      <c r="E674" s="148" t="s">
        <v>200</v>
      </c>
      <c r="F674" s="148">
        <v>12.175000000000001</v>
      </c>
      <c r="G674" s="148">
        <v>450</v>
      </c>
      <c r="H674" s="148">
        <v>0.54800000000000004</v>
      </c>
      <c r="I674" s="148" t="s">
        <v>192</v>
      </c>
      <c r="J674" s="148" t="s">
        <v>75</v>
      </c>
    </row>
    <row r="675" spans="1:10" x14ac:dyDescent="0.35">
      <c r="A675" s="148">
        <v>9.5533333333333292</v>
      </c>
      <c r="B675" s="148">
        <v>37</v>
      </c>
      <c r="C675" s="148" t="s">
        <v>82</v>
      </c>
      <c r="D675" s="148">
        <v>18273</v>
      </c>
      <c r="E675" s="148" t="s">
        <v>200</v>
      </c>
      <c r="F675" s="148">
        <v>12.175000000000001</v>
      </c>
      <c r="G675" s="148">
        <v>450</v>
      </c>
      <c r="H675" s="148">
        <v>0.54800000000000004</v>
      </c>
      <c r="I675" s="148" t="s">
        <v>192</v>
      </c>
      <c r="J675" s="148" t="s">
        <v>75</v>
      </c>
    </row>
    <row r="676" spans="1:10" x14ac:dyDescent="0.35">
      <c r="A676" s="148">
        <v>9.6033333333333299</v>
      </c>
      <c r="B676" s="148">
        <v>37</v>
      </c>
      <c r="C676" s="148" t="s">
        <v>82</v>
      </c>
      <c r="D676" s="148">
        <v>18194</v>
      </c>
      <c r="E676" s="148" t="s">
        <v>200</v>
      </c>
      <c r="F676" s="148">
        <v>12.175000000000001</v>
      </c>
      <c r="G676" s="148">
        <v>450</v>
      </c>
      <c r="H676" s="148">
        <v>0.54800000000000004</v>
      </c>
      <c r="I676" s="148" t="s">
        <v>192</v>
      </c>
      <c r="J676" s="148" t="s">
        <v>75</v>
      </c>
    </row>
    <row r="677" spans="1:10" x14ac:dyDescent="0.35">
      <c r="A677" s="148">
        <v>9.6533333333333307</v>
      </c>
      <c r="B677" s="148">
        <v>37</v>
      </c>
      <c r="C677" s="148" t="s">
        <v>82</v>
      </c>
      <c r="D677" s="148">
        <v>18118</v>
      </c>
      <c r="E677" s="148" t="s">
        <v>200</v>
      </c>
      <c r="F677" s="148">
        <v>12.175000000000001</v>
      </c>
      <c r="G677" s="148">
        <v>450</v>
      </c>
      <c r="H677" s="148">
        <v>0.54800000000000004</v>
      </c>
      <c r="I677" s="148" t="s">
        <v>192</v>
      </c>
      <c r="J677" s="148" t="s">
        <v>75</v>
      </c>
    </row>
    <row r="678" spans="1:10" x14ac:dyDescent="0.35">
      <c r="A678" s="148">
        <v>9.7033333333333296</v>
      </c>
      <c r="B678" s="148">
        <v>37</v>
      </c>
      <c r="C678" s="148" t="s">
        <v>82</v>
      </c>
      <c r="D678" s="148">
        <v>17767</v>
      </c>
      <c r="E678" s="148" t="s">
        <v>200</v>
      </c>
      <c r="F678" s="148">
        <v>12.175000000000001</v>
      </c>
      <c r="G678" s="148">
        <v>450</v>
      </c>
      <c r="H678" s="148">
        <v>0.54800000000000004</v>
      </c>
      <c r="I678" s="148" t="s">
        <v>192</v>
      </c>
      <c r="J678" s="148" t="s">
        <v>75</v>
      </c>
    </row>
    <row r="679" spans="1:10" x14ac:dyDescent="0.35">
      <c r="A679" s="148">
        <v>9.7533333333333303</v>
      </c>
      <c r="B679" s="148">
        <v>37</v>
      </c>
      <c r="C679" s="148" t="s">
        <v>82</v>
      </c>
      <c r="D679" s="148">
        <v>17802</v>
      </c>
      <c r="E679" s="148" t="s">
        <v>200</v>
      </c>
      <c r="F679" s="148">
        <v>12.175000000000001</v>
      </c>
      <c r="G679" s="148">
        <v>450</v>
      </c>
      <c r="H679" s="148">
        <v>0.54800000000000004</v>
      </c>
      <c r="I679" s="148" t="s">
        <v>192</v>
      </c>
      <c r="J679" s="148" t="s">
        <v>75</v>
      </c>
    </row>
    <row r="680" spans="1:10" x14ac:dyDescent="0.35">
      <c r="A680" s="148">
        <v>9.8033333333333292</v>
      </c>
      <c r="B680" s="148">
        <v>37</v>
      </c>
      <c r="C680" s="148" t="s">
        <v>82</v>
      </c>
      <c r="D680" s="148">
        <v>17622</v>
      </c>
      <c r="E680" s="148" t="s">
        <v>200</v>
      </c>
      <c r="F680" s="148">
        <v>12.175000000000001</v>
      </c>
      <c r="G680" s="148">
        <v>450</v>
      </c>
      <c r="H680" s="148">
        <v>0.54800000000000004</v>
      </c>
      <c r="I680" s="148" t="s">
        <v>192</v>
      </c>
      <c r="J680" s="148" t="s">
        <v>75</v>
      </c>
    </row>
    <row r="681" spans="1:10" x14ac:dyDescent="0.35">
      <c r="A681" s="148">
        <v>9.8533333333333299</v>
      </c>
      <c r="B681" s="148">
        <v>37</v>
      </c>
      <c r="C681" s="148" t="s">
        <v>82</v>
      </c>
      <c r="D681" s="148">
        <v>17989</v>
      </c>
      <c r="E681" s="148" t="s">
        <v>200</v>
      </c>
      <c r="F681" s="148">
        <v>12.175000000000001</v>
      </c>
      <c r="G681" s="148">
        <v>450</v>
      </c>
      <c r="H681" s="148">
        <v>0.54800000000000004</v>
      </c>
      <c r="I681" s="148" t="s">
        <v>192</v>
      </c>
      <c r="J681" s="148" t="s">
        <v>75</v>
      </c>
    </row>
    <row r="682" spans="1:10" x14ac:dyDescent="0.35">
      <c r="A682" s="148">
        <v>9.9033333333333307</v>
      </c>
      <c r="B682" s="148">
        <v>37</v>
      </c>
      <c r="C682" s="148" t="s">
        <v>82</v>
      </c>
      <c r="D682" s="148">
        <v>17969</v>
      </c>
      <c r="E682" s="148" t="s">
        <v>200</v>
      </c>
      <c r="F682" s="148">
        <v>12.175000000000001</v>
      </c>
      <c r="G682" s="148">
        <v>450</v>
      </c>
      <c r="H682" s="148">
        <v>0.54800000000000004</v>
      </c>
      <c r="I682" s="148" t="s">
        <v>192</v>
      </c>
      <c r="J682" s="148" t="s">
        <v>75</v>
      </c>
    </row>
    <row r="683" spans="1:10" x14ac:dyDescent="0.35">
      <c r="A683" s="148">
        <v>9.9533333333333296</v>
      </c>
      <c r="B683" s="148">
        <v>37</v>
      </c>
      <c r="C683" s="148" t="s">
        <v>82</v>
      </c>
      <c r="D683" s="148">
        <v>18085</v>
      </c>
      <c r="E683" s="148" t="s">
        <v>200</v>
      </c>
      <c r="F683" s="148">
        <v>12.175000000000001</v>
      </c>
      <c r="G683" s="148">
        <v>450</v>
      </c>
      <c r="H683" s="148">
        <v>0.54800000000000004</v>
      </c>
      <c r="I683" s="148" t="s">
        <v>192</v>
      </c>
      <c r="J683" s="148" t="s">
        <v>75</v>
      </c>
    </row>
    <row r="684" spans="1:10" x14ac:dyDescent="0.35">
      <c r="A684" s="148">
        <v>10.0033333333333</v>
      </c>
      <c r="B684" s="148">
        <v>37</v>
      </c>
      <c r="C684" s="148" t="s">
        <v>82</v>
      </c>
      <c r="D684" s="148">
        <v>17932</v>
      </c>
      <c r="E684" s="148" t="s">
        <v>200</v>
      </c>
      <c r="F684" s="148">
        <v>12.175000000000001</v>
      </c>
      <c r="G684" s="148">
        <v>450</v>
      </c>
      <c r="H684" s="148">
        <v>0.54800000000000004</v>
      </c>
      <c r="I684" s="148" t="s">
        <v>192</v>
      </c>
      <c r="J684" s="148" t="s">
        <v>75</v>
      </c>
    </row>
    <row r="685" spans="1:10" x14ac:dyDescent="0.35">
      <c r="A685" s="148">
        <v>10.053333333333301</v>
      </c>
      <c r="B685" s="148">
        <v>37</v>
      </c>
      <c r="C685" s="148" t="s">
        <v>82</v>
      </c>
      <c r="D685" s="148">
        <v>17864</v>
      </c>
      <c r="E685" s="148" t="s">
        <v>200</v>
      </c>
      <c r="F685" s="148">
        <v>12.175000000000001</v>
      </c>
      <c r="G685" s="148">
        <v>450</v>
      </c>
      <c r="H685" s="148">
        <v>0.54800000000000004</v>
      </c>
      <c r="I685" s="148" t="s">
        <v>192</v>
      </c>
      <c r="J685" s="148" t="s">
        <v>75</v>
      </c>
    </row>
    <row r="686" spans="1:10" x14ac:dyDescent="0.35">
      <c r="A686" s="148">
        <v>10.1033333333333</v>
      </c>
      <c r="B686" s="148">
        <v>37</v>
      </c>
      <c r="C686" s="148" t="s">
        <v>82</v>
      </c>
      <c r="D686" s="148">
        <v>17881</v>
      </c>
      <c r="E686" s="148" t="s">
        <v>200</v>
      </c>
      <c r="F686" s="148">
        <v>12.175000000000001</v>
      </c>
      <c r="G686" s="148">
        <v>450</v>
      </c>
      <c r="H686" s="148">
        <v>0.54800000000000004</v>
      </c>
      <c r="I686" s="148" t="s">
        <v>192</v>
      </c>
      <c r="J686" s="148" t="s">
        <v>75</v>
      </c>
    </row>
    <row r="687" spans="1:10" x14ac:dyDescent="0.35">
      <c r="A687" s="148">
        <v>10.1533333333333</v>
      </c>
      <c r="B687" s="148">
        <v>37</v>
      </c>
      <c r="C687" s="148" t="s">
        <v>82</v>
      </c>
      <c r="D687" s="148">
        <v>18009</v>
      </c>
      <c r="E687" s="148" t="s">
        <v>200</v>
      </c>
      <c r="F687" s="148">
        <v>12.175000000000001</v>
      </c>
      <c r="G687" s="148">
        <v>450</v>
      </c>
      <c r="H687" s="148">
        <v>0.54800000000000004</v>
      </c>
      <c r="I687" s="148" t="s">
        <v>192</v>
      </c>
      <c r="J687" s="148" t="s">
        <v>75</v>
      </c>
    </row>
    <row r="688" spans="1:10" x14ac:dyDescent="0.35">
      <c r="A688" s="148">
        <v>10.203333333333299</v>
      </c>
      <c r="B688" s="148">
        <v>37</v>
      </c>
      <c r="C688" s="148" t="s">
        <v>82</v>
      </c>
      <c r="D688" s="148">
        <v>17768</v>
      </c>
      <c r="E688" s="148" t="s">
        <v>200</v>
      </c>
      <c r="F688" s="148">
        <v>12.175000000000001</v>
      </c>
      <c r="G688" s="148">
        <v>450</v>
      </c>
      <c r="H688" s="148">
        <v>0.54800000000000004</v>
      </c>
      <c r="I688" s="148" t="s">
        <v>192</v>
      </c>
      <c r="J688" s="148" t="s">
        <v>75</v>
      </c>
    </row>
    <row r="689" spans="1:10" x14ac:dyDescent="0.35">
      <c r="A689" s="148">
        <v>10.2533333333333</v>
      </c>
      <c r="B689" s="148">
        <v>37</v>
      </c>
      <c r="C689" s="148" t="s">
        <v>82</v>
      </c>
      <c r="D689" s="148">
        <v>17887</v>
      </c>
      <c r="E689" s="148" t="s">
        <v>200</v>
      </c>
      <c r="F689" s="148">
        <v>12.175000000000001</v>
      </c>
      <c r="G689" s="148">
        <v>450</v>
      </c>
      <c r="H689" s="148">
        <v>0.54800000000000004</v>
      </c>
      <c r="I689" s="148" t="s">
        <v>192</v>
      </c>
      <c r="J689" s="148" t="s">
        <v>75</v>
      </c>
    </row>
    <row r="690" spans="1:10" x14ac:dyDescent="0.35">
      <c r="A690" s="148">
        <v>10.303333333333301</v>
      </c>
      <c r="B690" s="148">
        <v>37</v>
      </c>
      <c r="C690" s="148" t="s">
        <v>82</v>
      </c>
      <c r="D690" s="148">
        <v>17960</v>
      </c>
      <c r="E690" s="148" t="s">
        <v>200</v>
      </c>
      <c r="F690" s="148">
        <v>12.175000000000001</v>
      </c>
      <c r="G690" s="148">
        <v>450</v>
      </c>
      <c r="H690" s="148">
        <v>0.54800000000000004</v>
      </c>
      <c r="I690" s="148" t="s">
        <v>192</v>
      </c>
      <c r="J690" s="148" t="s">
        <v>75</v>
      </c>
    </row>
    <row r="691" spans="1:10" x14ac:dyDescent="0.35">
      <c r="A691" s="148">
        <v>10.3533333333333</v>
      </c>
      <c r="B691" s="148">
        <v>37</v>
      </c>
      <c r="C691" s="148" t="s">
        <v>82</v>
      </c>
      <c r="D691" s="148">
        <v>17869</v>
      </c>
      <c r="E691" s="148" t="s">
        <v>200</v>
      </c>
      <c r="F691" s="148">
        <v>12.175000000000001</v>
      </c>
      <c r="G691" s="148">
        <v>450</v>
      </c>
      <c r="H691" s="148">
        <v>0.54800000000000004</v>
      </c>
      <c r="I691" s="148" t="s">
        <v>192</v>
      </c>
      <c r="J691" s="148" t="s">
        <v>75</v>
      </c>
    </row>
    <row r="692" spans="1:10" x14ac:dyDescent="0.35">
      <c r="A692" s="148">
        <v>10.4033333333333</v>
      </c>
      <c r="B692" s="148">
        <v>37</v>
      </c>
      <c r="C692" s="148" t="s">
        <v>82</v>
      </c>
      <c r="D692" s="148">
        <v>17991</v>
      </c>
      <c r="E692" s="148" t="s">
        <v>200</v>
      </c>
      <c r="F692" s="148">
        <v>12.175000000000001</v>
      </c>
      <c r="G692" s="148">
        <v>450</v>
      </c>
      <c r="H692" s="148">
        <v>0.54800000000000004</v>
      </c>
      <c r="I692" s="148" t="s">
        <v>192</v>
      </c>
      <c r="J692" s="148" t="s">
        <v>75</v>
      </c>
    </row>
    <row r="693" spans="1:10" x14ac:dyDescent="0.35">
      <c r="A693" s="148">
        <v>10.453333333333299</v>
      </c>
      <c r="B693" s="148">
        <v>37</v>
      </c>
      <c r="C693" s="148" t="s">
        <v>82</v>
      </c>
      <c r="D693" s="148">
        <v>17910</v>
      </c>
      <c r="E693" s="148" t="s">
        <v>200</v>
      </c>
      <c r="F693" s="148">
        <v>12.175000000000001</v>
      </c>
      <c r="G693" s="148">
        <v>450</v>
      </c>
      <c r="H693" s="148">
        <v>0.54800000000000004</v>
      </c>
      <c r="I693" s="148" t="s">
        <v>192</v>
      </c>
      <c r="J693" s="148" t="s">
        <v>75</v>
      </c>
    </row>
    <row r="694" spans="1:10" x14ac:dyDescent="0.35">
      <c r="A694" s="148">
        <v>10.5033333333333</v>
      </c>
      <c r="B694" s="148">
        <v>37</v>
      </c>
      <c r="C694" s="148" t="s">
        <v>82</v>
      </c>
      <c r="D694" s="148">
        <v>17837</v>
      </c>
      <c r="E694" s="148" t="s">
        <v>200</v>
      </c>
      <c r="F694" s="148">
        <v>12.175000000000001</v>
      </c>
      <c r="G694" s="148">
        <v>450</v>
      </c>
      <c r="H694" s="148">
        <v>0.54800000000000004</v>
      </c>
      <c r="I694" s="148" t="s">
        <v>192</v>
      </c>
      <c r="J694" s="148" t="s">
        <v>75</v>
      </c>
    </row>
    <row r="695" spans="1:10" x14ac:dyDescent="0.35">
      <c r="A695" s="148">
        <v>10.553333333333301</v>
      </c>
      <c r="B695" s="148">
        <v>37</v>
      </c>
      <c r="C695" s="148" t="s">
        <v>82</v>
      </c>
      <c r="D695" s="148">
        <v>17897</v>
      </c>
      <c r="E695" s="148" t="s">
        <v>200</v>
      </c>
      <c r="F695" s="148">
        <v>12.175000000000001</v>
      </c>
      <c r="G695" s="148">
        <v>450</v>
      </c>
      <c r="H695" s="148">
        <v>0.54800000000000004</v>
      </c>
      <c r="I695" s="148" t="s">
        <v>192</v>
      </c>
      <c r="J695" s="148" t="s">
        <v>75</v>
      </c>
    </row>
    <row r="696" spans="1:10" x14ac:dyDescent="0.35">
      <c r="A696" s="148">
        <v>10.6033333333333</v>
      </c>
      <c r="B696" s="148">
        <v>37</v>
      </c>
      <c r="C696" s="148" t="s">
        <v>82</v>
      </c>
      <c r="D696" s="148">
        <v>18030</v>
      </c>
      <c r="E696" s="148" t="s">
        <v>200</v>
      </c>
      <c r="F696" s="148">
        <v>12.175000000000001</v>
      </c>
      <c r="G696" s="148">
        <v>450</v>
      </c>
      <c r="H696" s="148">
        <v>0.54800000000000004</v>
      </c>
      <c r="I696" s="148" t="s">
        <v>192</v>
      </c>
      <c r="J696" s="148" t="s">
        <v>75</v>
      </c>
    </row>
    <row r="697" spans="1:10" x14ac:dyDescent="0.35">
      <c r="A697" s="148">
        <v>10.6533333333333</v>
      </c>
      <c r="B697" s="148">
        <v>37</v>
      </c>
      <c r="C697" s="148" t="s">
        <v>82</v>
      </c>
      <c r="D697" s="148">
        <v>17875</v>
      </c>
      <c r="E697" s="148" t="s">
        <v>200</v>
      </c>
      <c r="F697" s="148">
        <v>12.175000000000001</v>
      </c>
      <c r="G697" s="148">
        <v>450</v>
      </c>
      <c r="H697" s="148">
        <v>0.54800000000000004</v>
      </c>
      <c r="I697" s="148" t="s">
        <v>192</v>
      </c>
      <c r="J697" s="148" t="s">
        <v>75</v>
      </c>
    </row>
    <row r="698" spans="1:10" x14ac:dyDescent="0.35">
      <c r="A698" s="148">
        <v>10.703333333333299</v>
      </c>
      <c r="B698" s="148">
        <v>37</v>
      </c>
      <c r="C698" s="148" t="s">
        <v>82</v>
      </c>
      <c r="D698" s="148">
        <v>17778</v>
      </c>
      <c r="E698" s="148" t="s">
        <v>200</v>
      </c>
      <c r="F698" s="148">
        <v>12.175000000000001</v>
      </c>
      <c r="G698" s="148">
        <v>450</v>
      </c>
      <c r="H698" s="148">
        <v>0.54800000000000004</v>
      </c>
      <c r="I698" s="148" t="s">
        <v>192</v>
      </c>
      <c r="J698" s="148" t="s">
        <v>75</v>
      </c>
    </row>
    <row r="699" spans="1:10" x14ac:dyDescent="0.35">
      <c r="A699" s="148">
        <v>10.7533333333333</v>
      </c>
      <c r="B699" s="148">
        <v>37</v>
      </c>
      <c r="C699" s="148" t="s">
        <v>82</v>
      </c>
      <c r="D699" s="148">
        <v>17836</v>
      </c>
      <c r="E699" s="148" t="s">
        <v>200</v>
      </c>
      <c r="F699" s="148">
        <v>12.175000000000001</v>
      </c>
      <c r="G699" s="148">
        <v>450</v>
      </c>
      <c r="H699" s="148">
        <v>0.54800000000000004</v>
      </c>
      <c r="I699" s="148" t="s">
        <v>192</v>
      </c>
      <c r="J699" s="148" t="s">
        <v>75</v>
      </c>
    </row>
    <row r="700" spans="1:10" x14ac:dyDescent="0.35">
      <c r="A700" s="148">
        <v>10.803333333333301</v>
      </c>
      <c r="B700" s="148">
        <v>37</v>
      </c>
      <c r="C700" s="148" t="s">
        <v>82</v>
      </c>
      <c r="D700" s="148">
        <v>17925</v>
      </c>
      <c r="E700" s="148" t="s">
        <v>200</v>
      </c>
      <c r="F700" s="148">
        <v>12.175000000000001</v>
      </c>
      <c r="G700" s="148">
        <v>450</v>
      </c>
      <c r="H700" s="148">
        <v>0.54800000000000004</v>
      </c>
      <c r="I700" s="148" t="s">
        <v>192</v>
      </c>
      <c r="J700" s="148" t="s">
        <v>75</v>
      </c>
    </row>
    <row r="701" spans="1:10" x14ac:dyDescent="0.35">
      <c r="A701" s="148">
        <v>10.8533333333333</v>
      </c>
      <c r="B701" s="148">
        <v>37</v>
      </c>
      <c r="C701" s="148" t="s">
        <v>82</v>
      </c>
      <c r="D701" s="148">
        <v>17872</v>
      </c>
      <c r="E701" s="148" t="s">
        <v>200</v>
      </c>
      <c r="F701" s="148">
        <v>12.175000000000001</v>
      </c>
      <c r="G701" s="148">
        <v>450</v>
      </c>
      <c r="H701" s="148">
        <v>0.54800000000000004</v>
      </c>
      <c r="I701" s="148" t="s">
        <v>192</v>
      </c>
      <c r="J701" s="148" t="s">
        <v>75</v>
      </c>
    </row>
    <row r="702" spans="1:10" x14ac:dyDescent="0.35">
      <c r="A702" s="148">
        <v>10.9033333333333</v>
      </c>
      <c r="B702" s="148">
        <v>37</v>
      </c>
      <c r="C702" s="148" t="s">
        <v>82</v>
      </c>
      <c r="D702" s="148">
        <v>17944</v>
      </c>
      <c r="E702" s="148" t="s">
        <v>200</v>
      </c>
      <c r="F702" s="148">
        <v>12.175000000000001</v>
      </c>
      <c r="G702" s="148">
        <v>450</v>
      </c>
      <c r="H702" s="148">
        <v>0.54800000000000004</v>
      </c>
      <c r="I702" s="148" t="s">
        <v>192</v>
      </c>
      <c r="J702" s="148" t="s">
        <v>75</v>
      </c>
    </row>
    <row r="703" spans="1:10" x14ac:dyDescent="0.35">
      <c r="A703" s="148">
        <v>10.953333333333299</v>
      </c>
      <c r="B703" s="148">
        <v>37</v>
      </c>
      <c r="C703" s="148" t="s">
        <v>82</v>
      </c>
      <c r="D703" s="148">
        <v>17916</v>
      </c>
      <c r="E703" s="148" t="s">
        <v>200</v>
      </c>
      <c r="F703" s="148">
        <v>12.175000000000001</v>
      </c>
      <c r="G703" s="148">
        <v>450</v>
      </c>
      <c r="H703" s="148">
        <v>0.54800000000000004</v>
      </c>
      <c r="I703" s="148" t="s">
        <v>192</v>
      </c>
      <c r="J703" s="148" t="s">
        <v>75</v>
      </c>
    </row>
    <row r="704" spans="1:10" x14ac:dyDescent="0.35">
      <c r="A704" s="148">
        <v>11.0033333333333</v>
      </c>
      <c r="B704" s="148">
        <v>37</v>
      </c>
      <c r="C704" s="148" t="s">
        <v>82</v>
      </c>
      <c r="D704" s="148">
        <v>17955</v>
      </c>
      <c r="E704" s="148" t="s">
        <v>200</v>
      </c>
      <c r="F704" s="148">
        <v>12.175000000000001</v>
      </c>
      <c r="G704" s="148">
        <v>450</v>
      </c>
      <c r="H704" s="148">
        <v>0.54800000000000004</v>
      </c>
      <c r="I704" s="148" t="s">
        <v>192</v>
      </c>
      <c r="J704" s="148" t="s">
        <v>75</v>
      </c>
    </row>
    <row r="705" spans="1:10" x14ac:dyDescent="0.35">
      <c r="A705" s="148">
        <v>11.053333333333301</v>
      </c>
      <c r="B705" s="148">
        <v>37</v>
      </c>
      <c r="C705" s="148" t="s">
        <v>82</v>
      </c>
      <c r="D705" s="148">
        <v>17648</v>
      </c>
      <c r="E705" s="148" t="s">
        <v>200</v>
      </c>
      <c r="F705" s="148">
        <v>12.175000000000001</v>
      </c>
      <c r="G705" s="148">
        <v>450</v>
      </c>
      <c r="H705" s="148">
        <v>0.54800000000000004</v>
      </c>
      <c r="I705" s="148" t="s">
        <v>192</v>
      </c>
      <c r="J705" s="148" t="s">
        <v>75</v>
      </c>
    </row>
    <row r="706" spans="1:10" x14ac:dyDescent="0.35">
      <c r="A706" s="148">
        <v>11.1033333333333</v>
      </c>
      <c r="B706" s="148">
        <v>37</v>
      </c>
      <c r="C706" s="148" t="s">
        <v>82</v>
      </c>
      <c r="D706" s="148">
        <v>17936</v>
      </c>
      <c r="E706" s="148" t="s">
        <v>200</v>
      </c>
      <c r="F706" s="148">
        <v>12.175000000000001</v>
      </c>
      <c r="G706" s="148">
        <v>450</v>
      </c>
      <c r="H706" s="148">
        <v>0.54800000000000004</v>
      </c>
      <c r="I706" s="148" t="s">
        <v>192</v>
      </c>
      <c r="J706" s="148" t="s">
        <v>75</v>
      </c>
    </row>
    <row r="707" spans="1:10" x14ac:dyDescent="0.35">
      <c r="A707" s="148">
        <v>11.1533333333333</v>
      </c>
      <c r="B707" s="148">
        <v>37</v>
      </c>
      <c r="C707" s="148" t="s">
        <v>82</v>
      </c>
      <c r="D707" s="148">
        <v>17941</v>
      </c>
      <c r="E707" s="148" t="s">
        <v>200</v>
      </c>
      <c r="F707" s="148">
        <v>12.175000000000001</v>
      </c>
      <c r="G707" s="148">
        <v>450</v>
      </c>
      <c r="H707" s="148">
        <v>0.54800000000000004</v>
      </c>
      <c r="I707" s="148" t="s">
        <v>192</v>
      </c>
      <c r="J707" s="148" t="s">
        <v>75</v>
      </c>
    </row>
    <row r="708" spans="1:10" x14ac:dyDescent="0.35">
      <c r="A708" s="148">
        <v>11.203333333333299</v>
      </c>
      <c r="B708" s="148">
        <v>37</v>
      </c>
      <c r="C708" s="148" t="s">
        <v>82</v>
      </c>
      <c r="D708" s="148">
        <v>17832</v>
      </c>
      <c r="E708" s="148" t="s">
        <v>200</v>
      </c>
      <c r="F708" s="148">
        <v>12.175000000000001</v>
      </c>
      <c r="G708" s="148">
        <v>450</v>
      </c>
      <c r="H708" s="148">
        <v>0.54800000000000004</v>
      </c>
      <c r="I708" s="148" t="s">
        <v>192</v>
      </c>
      <c r="J708" s="148" t="s">
        <v>75</v>
      </c>
    </row>
    <row r="709" spans="1:10" x14ac:dyDescent="0.35">
      <c r="A709" s="148">
        <v>11.2533333333333</v>
      </c>
      <c r="B709" s="148">
        <v>37</v>
      </c>
      <c r="C709" s="148" t="s">
        <v>82</v>
      </c>
      <c r="D709" s="148">
        <v>17981</v>
      </c>
      <c r="E709" s="148" t="s">
        <v>200</v>
      </c>
      <c r="F709" s="148">
        <v>12.175000000000001</v>
      </c>
      <c r="G709" s="148">
        <v>450</v>
      </c>
      <c r="H709" s="148">
        <v>0.54800000000000004</v>
      </c>
      <c r="I709" s="148" t="s">
        <v>192</v>
      </c>
      <c r="J709" s="148" t="s">
        <v>75</v>
      </c>
    </row>
    <row r="710" spans="1:10" x14ac:dyDescent="0.35">
      <c r="A710" s="148">
        <v>11.303333333333301</v>
      </c>
      <c r="B710" s="148">
        <v>37</v>
      </c>
      <c r="C710" s="148" t="s">
        <v>82</v>
      </c>
      <c r="D710" s="148">
        <v>17734</v>
      </c>
      <c r="E710" s="148" t="s">
        <v>200</v>
      </c>
      <c r="F710" s="148">
        <v>12.175000000000001</v>
      </c>
      <c r="G710" s="148">
        <v>450</v>
      </c>
      <c r="H710" s="148">
        <v>0.54800000000000004</v>
      </c>
      <c r="I710" s="148" t="s">
        <v>192</v>
      </c>
      <c r="J710" s="148" t="s">
        <v>75</v>
      </c>
    </row>
    <row r="711" spans="1:10" x14ac:dyDescent="0.35">
      <c r="A711" s="148">
        <v>11.3533333333333</v>
      </c>
      <c r="B711" s="148">
        <v>37</v>
      </c>
      <c r="C711" s="148" t="s">
        <v>82</v>
      </c>
      <c r="D711" s="148">
        <v>17820</v>
      </c>
      <c r="E711" s="148" t="s">
        <v>200</v>
      </c>
      <c r="F711" s="148">
        <v>12.175000000000001</v>
      </c>
      <c r="G711" s="148">
        <v>450</v>
      </c>
      <c r="H711" s="148">
        <v>0.54800000000000004</v>
      </c>
      <c r="I711" s="148" t="s">
        <v>192</v>
      </c>
      <c r="J711" s="148" t="s">
        <v>75</v>
      </c>
    </row>
    <row r="712" spans="1:10" x14ac:dyDescent="0.35">
      <c r="A712" s="148">
        <v>11.4033333333333</v>
      </c>
      <c r="B712" s="148">
        <v>37</v>
      </c>
      <c r="C712" s="148" t="s">
        <v>82</v>
      </c>
      <c r="D712" s="148">
        <v>17778</v>
      </c>
      <c r="E712" s="148" t="s">
        <v>200</v>
      </c>
      <c r="F712" s="148">
        <v>12.175000000000001</v>
      </c>
      <c r="G712" s="148">
        <v>450</v>
      </c>
      <c r="H712" s="148">
        <v>0.54800000000000004</v>
      </c>
      <c r="I712" s="148" t="s">
        <v>192</v>
      </c>
      <c r="J712" s="148" t="s">
        <v>75</v>
      </c>
    </row>
    <row r="713" spans="1:10" x14ac:dyDescent="0.35">
      <c r="A713" s="148">
        <v>11.453333333333299</v>
      </c>
      <c r="B713" s="148">
        <v>37</v>
      </c>
      <c r="C713" s="148" t="s">
        <v>82</v>
      </c>
      <c r="D713" s="148">
        <v>18038</v>
      </c>
      <c r="E713" s="148" t="s">
        <v>200</v>
      </c>
      <c r="F713" s="148">
        <v>12.175000000000001</v>
      </c>
      <c r="G713" s="148">
        <v>450</v>
      </c>
      <c r="H713" s="148">
        <v>0.54800000000000004</v>
      </c>
      <c r="I713" s="148" t="s">
        <v>192</v>
      </c>
      <c r="J713" s="148" t="s">
        <v>75</v>
      </c>
    </row>
    <row r="714" spans="1:10" x14ac:dyDescent="0.35">
      <c r="A714" s="148">
        <v>11.5033333333333</v>
      </c>
      <c r="B714" s="148">
        <v>37</v>
      </c>
      <c r="C714" s="148" t="s">
        <v>82</v>
      </c>
      <c r="D714" s="148">
        <v>17762</v>
      </c>
      <c r="E714" s="148" t="s">
        <v>200</v>
      </c>
      <c r="F714" s="148">
        <v>12.175000000000001</v>
      </c>
      <c r="G714" s="148">
        <v>450</v>
      </c>
      <c r="H714" s="148">
        <v>0.54800000000000004</v>
      </c>
      <c r="I714" s="148" t="s">
        <v>192</v>
      </c>
      <c r="J714" s="148" t="s">
        <v>75</v>
      </c>
    </row>
    <row r="715" spans="1:10" x14ac:dyDescent="0.35">
      <c r="A715" s="148">
        <v>11.553333333333301</v>
      </c>
      <c r="B715" s="148">
        <v>37</v>
      </c>
      <c r="C715" s="148" t="s">
        <v>82</v>
      </c>
      <c r="D715" s="148">
        <v>17837</v>
      </c>
      <c r="E715" s="148" t="s">
        <v>200</v>
      </c>
      <c r="F715" s="148">
        <v>12.175000000000001</v>
      </c>
      <c r="G715" s="148">
        <v>450</v>
      </c>
      <c r="H715" s="148">
        <v>0.54800000000000004</v>
      </c>
      <c r="I715" s="148" t="s">
        <v>192</v>
      </c>
      <c r="J715" s="148" t="s">
        <v>75</v>
      </c>
    </row>
    <row r="716" spans="1:10" x14ac:dyDescent="0.35">
      <c r="A716" s="148">
        <v>11.6033333333333</v>
      </c>
      <c r="B716" s="148">
        <v>37</v>
      </c>
      <c r="C716" s="148" t="s">
        <v>82</v>
      </c>
      <c r="D716" s="148">
        <v>17559</v>
      </c>
      <c r="E716" s="148" t="s">
        <v>200</v>
      </c>
      <c r="F716" s="148">
        <v>12.175000000000001</v>
      </c>
      <c r="G716" s="148">
        <v>450</v>
      </c>
      <c r="H716" s="148">
        <v>0.54800000000000004</v>
      </c>
      <c r="I716" s="148" t="s">
        <v>192</v>
      </c>
      <c r="J716" s="148" t="s">
        <v>75</v>
      </c>
    </row>
    <row r="717" spans="1:10" x14ac:dyDescent="0.35">
      <c r="A717" s="148">
        <v>11.6533333333333</v>
      </c>
      <c r="B717" s="148">
        <v>37</v>
      </c>
      <c r="C717" s="148" t="s">
        <v>82</v>
      </c>
      <c r="D717" s="148">
        <v>17815</v>
      </c>
      <c r="E717" s="148" t="s">
        <v>200</v>
      </c>
      <c r="F717" s="148">
        <v>12.175000000000001</v>
      </c>
      <c r="G717" s="148">
        <v>450</v>
      </c>
      <c r="H717" s="148">
        <v>0.54800000000000004</v>
      </c>
      <c r="I717" s="148" t="s">
        <v>192</v>
      </c>
      <c r="J717" s="148" t="s">
        <v>75</v>
      </c>
    </row>
    <row r="718" spans="1:10" x14ac:dyDescent="0.35">
      <c r="A718" s="148">
        <v>11.703333333333299</v>
      </c>
      <c r="B718" s="148">
        <v>37</v>
      </c>
      <c r="C718" s="148" t="s">
        <v>82</v>
      </c>
      <c r="D718" s="148">
        <v>17847</v>
      </c>
      <c r="E718" s="148" t="s">
        <v>200</v>
      </c>
      <c r="F718" s="148">
        <v>12.175000000000001</v>
      </c>
      <c r="G718" s="148">
        <v>450</v>
      </c>
      <c r="H718" s="148">
        <v>0.54800000000000004</v>
      </c>
      <c r="I718" s="148" t="s">
        <v>192</v>
      </c>
      <c r="J718" s="148" t="s">
        <v>75</v>
      </c>
    </row>
    <row r="719" spans="1:10" x14ac:dyDescent="0.35">
      <c r="A719" s="148">
        <v>11.7533333333333</v>
      </c>
      <c r="B719" s="148">
        <v>37</v>
      </c>
      <c r="C719" s="148" t="s">
        <v>82</v>
      </c>
      <c r="D719" s="148">
        <v>17897</v>
      </c>
      <c r="E719" s="148" t="s">
        <v>200</v>
      </c>
      <c r="F719" s="148">
        <v>12.175000000000001</v>
      </c>
      <c r="G719" s="148">
        <v>450</v>
      </c>
      <c r="H719" s="148">
        <v>0.54800000000000004</v>
      </c>
      <c r="I719" s="148" t="s">
        <v>192</v>
      </c>
      <c r="J719" s="148" t="s">
        <v>75</v>
      </c>
    </row>
    <row r="720" spans="1:10" x14ac:dyDescent="0.35">
      <c r="A720" s="148">
        <v>11.803333333333301</v>
      </c>
      <c r="B720" s="148">
        <v>37</v>
      </c>
      <c r="C720" s="148" t="s">
        <v>82</v>
      </c>
      <c r="D720" s="148">
        <v>17901</v>
      </c>
      <c r="E720" s="148" t="s">
        <v>200</v>
      </c>
      <c r="F720" s="148">
        <v>12.175000000000001</v>
      </c>
      <c r="G720" s="148">
        <v>450</v>
      </c>
      <c r="H720" s="148">
        <v>0.54800000000000004</v>
      </c>
      <c r="I720" s="148" t="s">
        <v>192</v>
      </c>
      <c r="J720" s="148" t="s">
        <v>75</v>
      </c>
    </row>
    <row r="721" spans="1:10" x14ac:dyDescent="0.35">
      <c r="A721" s="148">
        <v>11.8533333333333</v>
      </c>
      <c r="B721" s="148">
        <v>37</v>
      </c>
      <c r="C721" s="148" t="s">
        <v>82</v>
      </c>
      <c r="D721" s="148">
        <v>18114</v>
      </c>
      <c r="E721" s="148" t="s">
        <v>200</v>
      </c>
      <c r="F721" s="148">
        <v>12.175000000000001</v>
      </c>
      <c r="G721" s="148">
        <v>450</v>
      </c>
      <c r="H721" s="148">
        <v>0.54800000000000004</v>
      </c>
      <c r="I721" s="148" t="s">
        <v>192</v>
      </c>
      <c r="J721" s="148" t="s">
        <v>75</v>
      </c>
    </row>
    <row r="722" spans="1:10" x14ac:dyDescent="0.35">
      <c r="A722" s="148">
        <v>11.9033333333333</v>
      </c>
      <c r="B722" s="148">
        <v>37</v>
      </c>
      <c r="C722" s="148" t="s">
        <v>82</v>
      </c>
      <c r="D722" s="148">
        <v>17958</v>
      </c>
      <c r="E722" s="148" t="s">
        <v>200</v>
      </c>
      <c r="F722" s="148">
        <v>12.175000000000001</v>
      </c>
      <c r="G722" s="148">
        <v>450</v>
      </c>
      <c r="H722" s="148">
        <v>0.54800000000000004</v>
      </c>
      <c r="I722" s="148" t="s">
        <v>192</v>
      </c>
      <c r="J722" s="148" t="s">
        <v>75</v>
      </c>
    </row>
    <row r="723" spans="1:10" x14ac:dyDescent="0.35">
      <c r="A723" s="148">
        <v>11.953333333333299</v>
      </c>
      <c r="B723" s="148">
        <v>37</v>
      </c>
      <c r="C723" s="148" t="s">
        <v>82</v>
      </c>
      <c r="D723" s="148">
        <v>17776</v>
      </c>
      <c r="E723" s="148" t="s">
        <v>200</v>
      </c>
      <c r="F723" s="148">
        <v>12.175000000000001</v>
      </c>
      <c r="G723" s="148">
        <v>450</v>
      </c>
      <c r="H723" s="148">
        <v>0.54800000000000004</v>
      </c>
      <c r="I723" s="148" t="s">
        <v>192</v>
      </c>
      <c r="J723" s="148" t="s">
        <v>75</v>
      </c>
    </row>
    <row r="724" spans="1:10" x14ac:dyDescent="0.35">
      <c r="A724" s="148">
        <v>12.0033333333333</v>
      </c>
      <c r="B724" s="148">
        <v>37</v>
      </c>
      <c r="C724" s="148" t="s">
        <v>82</v>
      </c>
      <c r="D724" s="148">
        <v>17785</v>
      </c>
      <c r="E724" s="148" t="s">
        <v>200</v>
      </c>
      <c r="F724" s="148">
        <v>12.175000000000001</v>
      </c>
      <c r="G724" s="148">
        <v>450</v>
      </c>
      <c r="H724" s="148">
        <v>0.54800000000000004</v>
      </c>
      <c r="I724" s="148" t="s">
        <v>192</v>
      </c>
      <c r="J724" s="148" t="s">
        <v>75</v>
      </c>
    </row>
    <row r="725" spans="1:10" x14ac:dyDescent="0.35">
      <c r="A725" s="148">
        <v>3.3333333333333301E-3</v>
      </c>
      <c r="B725" s="148">
        <v>37</v>
      </c>
      <c r="C725" s="148" t="s">
        <v>83</v>
      </c>
      <c r="D725" s="148">
        <v>22</v>
      </c>
      <c r="E725" s="148" t="s">
        <v>200</v>
      </c>
      <c r="F725" s="148">
        <v>12.175000000000001</v>
      </c>
      <c r="G725" s="148">
        <v>450</v>
      </c>
      <c r="H725" s="148">
        <v>0.54800000000000004</v>
      </c>
      <c r="I725" s="148" t="s">
        <v>192</v>
      </c>
      <c r="J725" s="148" t="s">
        <v>75</v>
      </c>
    </row>
    <row r="726" spans="1:10" x14ac:dyDescent="0.35">
      <c r="A726" s="148">
        <v>5.3333333333333302E-2</v>
      </c>
      <c r="B726" s="148">
        <v>37</v>
      </c>
      <c r="C726" s="148" t="s">
        <v>83</v>
      </c>
      <c r="D726" s="148">
        <v>33</v>
      </c>
      <c r="E726" s="148" t="s">
        <v>200</v>
      </c>
      <c r="F726" s="148">
        <v>12.175000000000001</v>
      </c>
      <c r="G726" s="148">
        <v>450</v>
      </c>
      <c r="H726" s="148">
        <v>0.54800000000000004</v>
      </c>
      <c r="I726" s="148" t="s">
        <v>192</v>
      </c>
      <c r="J726" s="148" t="s">
        <v>75</v>
      </c>
    </row>
    <row r="727" spans="1:10" x14ac:dyDescent="0.35">
      <c r="A727" s="148">
        <v>0.103333333333333</v>
      </c>
      <c r="B727" s="148">
        <v>37</v>
      </c>
      <c r="C727" s="148" t="s">
        <v>83</v>
      </c>
      <c r="D727" s="148">
        <v>65</v>
      </c>
      <c r="E727" s="148" t="s">
        <v>200</v>
      </c>
      <c r="F727" s="148">
        <v>12.175000000000001</v>
      </c>
      <c r="G727" s="148">
        <v>450</v>
      </c>
      <c r="H727" s="148">
        <v>0.54800000000000004</v>
      </c>
      <c r="I727" s="148" t="s">
        <v>192</v>
      </c>
      <c r="J727" s="148" t="s">
        <v>75</v>
      </c>
    </row>
    <row r="728" spans="1:10" x14ac:dyDescent="0.35">
      <c r="A728" s="148">
        <v>0.15333333333333299</v>
      </c>
      <c r="B728" s="148">
        <v>37</v>
      </c>
      <c r="C728" s="148" t="s">
        <v>83</v>
      </c>
      <c r="D728" s="148">
        <v>177</v>
      </c>
      <c r="E728" s="148" t="s">
        <v>200</v>
      </c>
      <c r="F728" s="148">
        <v>12.175000000000001</v>
      </c>
      <c r="G728" s="148">
        <v>450</v>
      </c>
      <c r="H728" s="148">
        <v>0.54800000000000004</v>
      </c>
      <c r="I728" s="148" t="s">
        <v>192</v>
      </c>
      <c r="J728" s="148" t="s">
        <v>75</v>
      </c>
    </row>
    <row r="729" spans="1:10" x14ac:dyDescent="0.35">
      <c r="A729" s="148">
        <v>0.20333333333333301</v>
      </c>
      <c r="B729" s="148">
        <v>37</v>
      </c>
      <c r="C729" s="148" t="s">
        <v>83</v>
      </c>
      <c r="D729" s="148">
        <v>380</v>
      </c>
      <c r="E729" s="148" t="s">
        <v>200</v>
      </c>
      <c r="F729" s="148">
        <v>12.175000000000001</v>
      </c>
      <c r="G729" s="148">
        <v>450</v>
      </c>
      <c r="H729" s="148">
        <v>0.54800000000000004</v>
      </c>
      <c r="I729" s="148" t="s">
        <v>192</v>
      </c>
      <c r="J729" s="148" t="s">
        <v>75</v>
      </c>
    </row>
    <row r="730" spans="1:10" x14ac:dyDescent="0.35">
      <c r="A730" s="148">
        <v>0.25333333333333302</v>
      </c>
      <c r="B730" s="148">
        <v>37</v>
      </c>
      <c r="C730" s="148" t="s">
        <v>83</v>
      </c>
      <c r="D730" s="148">
        <v>658</v>
      </c>
      <c r="E730" s="148" t="s">
        <v>200</v>
      </c>
      <c r="F730" s="148">
        <v>12.175000000000001</v>
      </c>
      <c r="G730" s="148">
        <v>450</v>
      </c>
      <c r="H730" s="148">
        <v>0.54800000000000004</v>
      </c>
      <c r="I730" s="148" t="s">
        <v>192</v>
      </c>
      <c r="J730" s="148" t="s">
        <v>75</v>
      </c>
    </row>
    <row r="731" spans="1:10" x14ac:dyDescent="0.35">
      <c r="A731" s="148">
        <v>0.30333333333333301</v>
      </c>
      <c r="B731" s="148">
        <v>37</v>
      </c>
      <c r="C731" s="148" t="s">
        <v>83</v>
      </c>
      <c r="D731" s="148">
        <v>1057</v>
      </c>
      <c r="E731" s="148" t="s">
        <v>200</v>
      </c>
      <c r="F731" s="148">
        <v>12.175000000000001</v>
      </c>
      <c r="G731" s="148">
        <v>450</v>
      </c>
      <c r="H731" s="148">
        <v>0.54800000000000004</v>
      </c>
      <c r="I731" s="148" t="s">
        <v>192</v>
      </c>
      <c r="J731" s="148" t="s">
        <v>75</v>
      </c>
    </row>
    <row r="732" spans="1:10" x14ac:dyDescent="0.35">
      <c r="A732" s="148">
        <v>0.353333333333333</v>
      </c>
      <c r="B732" s="148">
        <v>37</v>
      </c>
      <c r="C732" s="148" t="s">
        <v>83</v>
      </c>
      <c r="D732" s="148">
        <v>1545</v>
      </c>
      <c r="E732" s="148" t="s">
        <v>200</v>
      </c>
      <c r="F732" s="148">
        <v>12.175000000000001</v>
      </c>
      <c r="G732" s="148">
        <v>450</v>
      </c>
      <c r="H732" s="148">
        <v>0.54800000000000004</v>
      </c>
      <c r="I732" s="148" t="s">
        <v>192</v>
      </c>
      <c r="J732" s="148" t="s">
        <v>75</v>
      </c>
    </row>
    <row r="733" spans="1:10" x14ac:dyDescent="0.35">
      <c r="A733" s="148">
        <v>0.40333333333333299</v>
      </c>
      <c r="B733" s="148">
        <v>37</v>
      </c>
      <c r="C733" s="148" t="s">
        <v>83</v>
      </c>
      <c r="D733" s="148">
        <v>2087</v>
      </c>
      <c r="E733" s="148" t="s">
        <v>200</v>
      </c>
      <c r="F733" s="148">
        <v>12.175000000000001</v>
      </c>
      <c r="G733" s="148">
        <v>450</v>
      </c>
      <c r="H733" s="148">
        <v>0.54800000000000004</v>
      </c>
      <c r="I733" s="148" t="s">
        <v>192</v>
      </c>
      <c r="J733" s="148" t="s">
        <v>75</v>
      </c>
    </row>
    <row r="734" spans="1:10" x14ac:dyDescent="0.35">
      <c r="A734" s="148">
        <v>0.45333333333333298</v>
      </c>
      <c r="B734" s="148">
        <v>37</v>
      </c>
      <c r="C734" s="148" t="s">
        <v>83</v>
      </c>
      <c r="D734" s="148">
        <v>2759</v>
      </c>
      <c r="E734" s="148" t="s">
        <v>200</v>
      </c>
      <c r="F734" s="148">
        <v>12.175000000000001</v>
      </c>
      <c r="G734" s="148">
        <v>450</v>
      </c>
      <c r="H734" s="148">
        <v>0.54800000000000004</v>
      </c>
      <c r="I734" s="148" t="s">
        <v>192</v>
      </c>
      <c r="J734" s="148" t="s">
        <v>75</v>
      </c>
    </row>
    <row r="735" spans="1:10" x14ac:dyDescent="0.35">
      <c r="A735" s="148">
        <v>0.50333333333333297</v>
      </c>
      <c r="B735" s="148">
        <v>37</v>
      </c>
      <c r="C735" s="148" t="s">
        <v>83</v>
      </c>
      <c r="D735" s="148">
        <v>3392</v>
      </c>
      <c r="E735" s="148" t="s">
        <v>200</v>
      </c>
      <c r="F735" s="148">
        <v>12.175000000000001</v>
      </c>
      <c r="G735" s="148">
        <v>450</v>
      </c>
      <c r="H735" s="148">
        <v>0.54800000000000004</v>
      </c>
      <c r="I735" s="148" t="s">
        <v>192</v>
      </c>
      <c r="J735" s="148" t="s">
        <v>75</v>
      </c>
    </row>
    <row r="736" spans="1:10" x14ac:dyDescent="0.35">
      <c r="A736" s="148">
        <v>0.55333333333333301</v>
      </c>
      <c r="B736" s="148">
        <v>37</v>
      </c>
      <c r="C736" s="148" t="s">
        <v>83</v>
      </c>
      <c r="D736" s="148">
        <v>4129</v>
      </c>
      <c r="E736" s="148" t="s">
        <v>200</v>
      </c>
      <c r="F736" s="148">
        <v>12.175000000000001</v>
      </c>
      <c r="G736" s="148">
        <v>450</v>
      </c>
      <c r="H736" s="148">
        <v>0.54800000000000004</v>
      </c>
      <c r="I736" s="148" t="s">
        <v>192</v>
      </c>
      <c r="J736" s="148" t="s">
        <v>75</v>
      </c>
    </row>
    <row r="737" spans="1:10" x14ac:dyDescent="0.35">
      <c r="A737" s="148">
        <v>0.60333333333333306</v>
      </c>
      <c r="B737" s="148">
        <v>37</v>
      </c>
      <c r="C737" s="148" t="s">
        <v>83</v>
      </c>
      <c r="D737" s="148">
        <v>4855</v>
      </c>
      <c r="E737" s="148" t="s">
        <v>200</v>
      </c>
      <c r="F737" s="148">
        <v>12.175000000000001</v>
      </c>
      <c r="G737" s="148">
        <v>450</v>
      </c>
      <c r="H737" s="148">
        <v>0.54800000000000004</v>
      </c>
      <c r="I737" s="148" t="s">
        <v>192</v>
      </c>
      <c r="J737" s="148" t="s">
        <v>75</v>
      </c>
    </row>
    <row r="738" spans="1:10" x14ac:dyDescent="0.35">
      <c r="A738" s="148">
        <v>0.65333333333333299</v>
      </c>
      <c r="B738" s="148">
        <v>37</v>
      </c>
      <c r="C738" s="148" t="s">
        <v>83</v>
      </c>
      <c r="D738" s="148">
        <v>5615</v>
      </c>
      <c r="E738" s="148" t="s">
        <v>200</v>
      </c>
      <c r="F738" s="148">
        <v>12.175000000000001</v>
      </c>
      <c r="G738" s="148">
        <v>450</v>
      </c>
      <c r="H738" s="148">
        <v>0.54800000000000004</v>
      </c>
      <c r="I738" s="148" t="s">
        <v>192</v>
      </c>
      <c r="J738" s="148" t="s">
        <v>75</v>
      </c>
    </row>
    <row r="739" spans="1:10" x14ac:dyDescent="0.35">
      <c r="A739" s="148">
        <v>0.70333333333333303</v>
      </c>
      <c r="B739" s="148">
        <v>37</v>
      </c>
      <c r="C739" s="148" t="s">
        <v>83</v>
      </c>
      <c r="D739" s="148">
        <v>6408</v>
      </c>
      <c r="E739" s="148" t="s">
        <v>200</v>
      </c>
      <c r="F739" s="148">
        <v>12.175000000000001</v>
      </c>
      <c r="G739" s="148">
        <v>450</v>
      </c>
      <c r="H739" s="148">
        <v>0.54800000000000004</v>
      </c>
      <c r="I739" s="148" t="s">
        <v>192</v>
      </c>
      <c r="J739" s="148" t="s">
        <v>75</v>
      </c>
    </row>
    <row r="740" spans="1:10" x14ac:dyDescent="0.35">
      <c r="A740" s="148">
        <v>0.75333333333333297</v>
      </c>
      <c r="B740" s="148">
        <v>37</v>
      </c>
      <c r="C740" s="148" t="s">
        <v>83</v>
      </c>
      <c r="D740" s="148">
        <v>7190</v>
      </c>
      <c r="E740" s="148" t="s">
        <v>200</v>
      </c>
      <c r="F740" s="148">
        <v>12.175000000000001</v>
      </c>
      <c r="G740" s="148">
        <v>450</v>
      </c>
      <c r="H740" s="148">
        <v>0.54800000000000004</v>
      </c>
      <c r="I740" s="148" t="s">
        <v>192</v>
      </c>
      <c r="J740" s="148" t="s">
        <v>75</v>
      </c>
    </row>
    <row r="741" spans="1:10" x14ac:dyDescent="0.35">
      <c r="A741" s="148">
        <v>0.80333333333333301</v>
      </c>
      <c r="B741" s="148">
        <v>37</v>
      </c>
      <c r="C741" s="148" t="s">
        <v>83</v>
      </c>
      <c r="D741" s="148">
        <v>7993</v>
      </c>
      <c r="E741" s="148" t="s">
        <v>200</v>
      </c>
      <c r="F741" s="148">
        <v>12.175000000000001</v>
      </c>
      <c r="G741" s="148">
        <v>450</v>
      </c>
      <c r="H741" s="148">
        <v>0.54800000000000004</v>
      </c>
      <c r="I741" s="148" t="s">
        <v>192</v>
      </c>
      <c r="J741" s="148" t="s">
        <v>75</v>
      </c>
    </row>
    <row r="742" spans="1:10" x14ac:dyDescent="0.35">
      <c r="A742" s="148">
        <v>0.85333333333333306</v>
      </c>
      <c r="B742" s="148">
        <v>37</v>
      </c>
      <c r="C742" s="148" t="s">
        <v>83</v>
      </c>
      <c r="D742" s="148">
        <v>8758</v>
      </c>
      <c r="E742" s="148" t="s">
        <v>200</v>
      </c>
      <c r="F742" s="148">
        <v>12.175000000000001</v>
      </c>
      <c r="G742" s="148">
        <v>450</v>
      </c>
      <c r="H742" s="148">
        <v>0.54800000000000004</v>
      </c>
      <c r="I742" s="148" t="s">
        <v>192</v>
      </c>
      <c r="J742" s="148" t="s">
        <v>75</v>
      </c>
    </row>
    <row r="743" spans="1:10" x14ac:dyDescent="0.35">
      <c r="A743" s="148">
        <v>0.90333333333333299</v>
      </c>
      <c r="B743" s="148">
        <v>37</v>
      </c>
      <c r="C743" s="148" t="s">
        <v>83</v>
      </c>
      <c r="D743" s="148">
        <v>9562</v>
      </c>
      <c r="E743" s="148" t="s">
        <v>200</v>
      </c>
      <c r="F743" s="148">
        <v>12.175000000000001</v>
      </c>
      <c r="G743" s="148">
        <v>450</v>
      </c>
      <c r="H743" s="148">
        <v>0.54800000000000004</v>
      </c>
      <c r="I743" s="148" t="s">
        <v>192</v>
      </c>
      <c r="J743" s="148" t="s">
        <v>75</v>
      </c>
    </row>
    <row r="744" spans="1:10" x14ac:dyDescent="0.35">
      <c r="A744" s="148">
        <v>0.95333333333333303</v>
      </c>
      <c r="B744" s="148">
        <v>37</v>
      </c>
      <c r="C744" s="148" t="s">
        <v>83</v>
      </c>
      <c r="D744" s="148">
        <v>10162</v>
      </c>
      <c r="E744" s="148" t="s">
        <v>200</v>
      </c>
      <c r="F744" s="148">
        <v>12.175000000000001</v>
      </c>
      <c r="G744" s="148">
        <v>450</v>
      </c>
      <c r="H744" s="148">
        <v>0.54800000000000004</v>
      </c>
      <c r="I744" s="148" t="s">
        <v>192</v>
      </c>
      <c r="J744" s="148" t="s">
        <v>75</v>
      </c>
    </row>
    <row r="745" spans="1:10" x14ac:dyDescent="0.35">
      <c r="A745" s="148">
        <v>1.0033333333333301</v>
      </c>
      <c r="B745" s="148">
        <v>37</v>
      </c>
      <c r="C745" s="148" t="s">
        <v>83</v>
      </c>
      <c r="D745" s="148">
        <v>10965</v>
      </c>
      <c r="E745" s="148" t="s">
        <v>200</v>
      </c>
      <c r="F745" s="148">
        <v>12.175000000000001</v>
      </c>
      <c r="G745" s="148">
        <v>450</v>
      </c>
      <c r="H745" s="148">
        <v>0.54800000000000004</v>
      </c>
      <c r="I745" s="148" t="s">
        <v>192</v>
      </c>
      <c r="J745" s="148" t="s">
        <v>75</v>
      </c>
    </row>
    <row r="746" spans="1:10" x14ac:dyDescent="0.35">
      <c r="A746" s="148">
        <v>1.0533333333333299</v>
      </c>
      <c r="B746" s="148">
        <v>37</v>
      </c>
      <c r="C746" s="148" t="s">
        <v>83</v>
      </c>
      <c r="D746" s="148">
        <v>11584</v>
      </c>
      <c r="E746" s="148" t="s">
        <v>200</v>
      </c>
      <c r="F746" s="148">
        <v>12.175000000000001</v>
      </c>
      <c r="G746" s="148">
        <v>450</v>
      </c>
      <c r="H746" s="148">
        <v>0.54800000000000004</v>
      </c>
      <c r="I746" s="148" t="s">
        <v>192</v>
      </c>
      <c r="J746" s="148" t="s">
        <v>75</v>
      </c>
    </row>
    <row r="747" spans="1:10" x14ac:dyDescent="0.35">
      <c r="A747" s="148">
        <v>1.1033333333333299</v>
      </c>
      <c r="B747" s="148">
        <v>37</v>
      </c>
      <c r="C747" s="148" t="s">
        <v>83</v>
      </c>
      <c r="D747" s="148">
        <v>12090</v>
      </c>
      <c r="E747" s="148" t="s">
        <v>200</v>
      </c>
      <c r="F747" s="148">
        <v>12.175000000000001</v>
      </c>
      <c r="G747" s="148">
        <v>450</v>
      </c>
      <c r="H747" s="148">
        <v>0.54800000000000004</v>
      </c>
      <c r="I747" s="148" t="s">
        <v>192</v>
      </c>
      <c r="J747" s="148" t="s">
        <v>75</v>
      </c>
    </row>
    <row r="748" spans="1:10" x14ac:dyDescent="0.35">
      <c r="A748" s="148">
        <v>1.15333333333333</v>
      </c>
      <c r="B748" s="148">
        <v>37</v>
      </c>
      <c r="C748" s="148" t="s">
        <v>83</v>
      </c>
      <c r="D748" s="148">
        <v>12839</v>
      </c>
      <c r="E748" s="148" t="s">
        <v>200</v>
      </c>
      <c r="F748" s="148">
        <v>12.175000000000001</v>
      </c>
      <c r="G748" s="148">
        <v>450</v>
      </c>
      <c r="H748" s="148">
        <v>0.54800000000000004</v>
      </c>
      <c r="I748" s="148" t="s">
        <v>192</v>
      </c>
      <c r="J748" s="148" t="s">
        <v>75</v>
      </c>
    </row>
    <row r="749" spans="1:10" x14ac:dyDescent="0.35">
      <c r="A749" s="148">
        <v>1.20333333333333</v>
      </c>
      <c r="B749" s="148">
        <v>37</v>
      </c>
      <c r="C749" s="148" t="s">
        <v>83</v>
      </c>
      <c r="D749" s="148">
        <v>13258</v>
      </c>
      <c r="E749" s="148" t="s">
        <v>200</v>
      </c>
      <c r="F749" s="148">
        <v>12.175000000000001</v>
      </c>
      <c r="G749" s="148">
        <v>450</v>
      </c>
      <c r="H749" s="148">
        <v>0.54800000000000004</v>
      </c>
      <c r="I749" s="148" t="s">
        <v>192</v>
      </c>
      <c r="J749" s="148" t="s">
        <v>75</v>
      </c>
    </row>
    <row r="750" spans="1:10" x14ac:dyDescent="0.35">
      <c r="A750" s="148">
        <v>1.2533333333333301</v>
      </c>
      <c r="B750" s="148">
        <v>37</v>
      </c>
      <c r="C750" s="148" t="s">
        <v>83</v>
      </c>
      <c r="D750" s="148">
        <v>13861</v>
      </c>
      <c r="E750" s="148" t="s">
        <v>200</v>
      </c>
      <c r="F750" s="148">
        <v>12.175000000000001</v>
      </c>
      <c r="G750" s="148">
        <v>450</v>
      </c>
      <c r="H750" s="148">
        <v>0.54800000000000004</v>
      </c>
      <c r="I750" s="148" t="s">
        <v>192</v>
      </c>
      <c r="J750" s="148" t="s">
        <v>75</v>
      </c>
    </row>
    <row r="751" spans="1:10" x14ac:dyDescent="0.35">
      <c r="A751" s="148">
        <v>1.3033333333333299</v>
      </c>
      <c r="B751" s="148">
        <v>37</v>
      </c>
      <c r="C751" s="148" t="s">
        <v>83</v>
      </c>
      <c r="D751" s="148">
        <v>14128</v>
      </c>
      <c r="E751" s="148" t="s">
        <v>200</v>
      </c>
      <c r="F751" s="148">
        <v>12.175000000000001</v>
      </c>
      <c r="G751" s="148">
        <v>450</v>
      </c>
      <c r="H751" s="148">
        <v>0.54800000000000004</v>
      </c>
      <c r="I751" s="148" t="s">
        <v>192</v>
      </c>
      <c r="J751" s="148" t="s">
        <v>75</v>
      </c>
    </row>
    <row r="752" spans="1:10" x14ac:dyDescent="0.35">
      <c r="A752" s="148">
        <v>1.3533333333333299</v>
      </c>
      <c r="B752" s="148">
        <v>37</v>
      </c>
      <c r="C752" s="148" t="s">
        <v>83</v>
      </c>
      <c r="D752" s="148">
        <v>14870</v>
      </c>
      <c r="E752" s="148" t="s">
        <v>200</v>
      </c>
      <c r="F752" s="148">
        <v>12.175000000000001</v>
      </c>
      <c r="G752" s="148">
        <v>450</v>
      </c>
      <c r="H752" s="148">
        <v>0.54800000000000004</v>
      </c>
      <c r="I752" s="148" t="s">
        <v>192</v>
      </c>
      <c r="J752" s="148" t="s">
        <v>75</v>
      </c>
    </row>
    <row r="753" spans="1:10" x14ac:dyDescent="0.35">
      <c r="A753" s="148">
        <v>1.40333333333333</v>
      </c>
      <c r="B753" s="148">
        <v>37</v>
      </c>
      <c r="C753" s="148" t="s">
        <v>83</v>
      </c>
      <c r="D753" s="148">
        <v>15140</v>
      </c>
      <c r="E753" s="148" t="s">
        <v>200</v>
      </c>
      <c r="F753" s="148">
        <v>12.175000000000001</v>
      </c>
      <c r="G753" s="148">
        <v>450</v>
      </c>
      <c r="H753" s="148">
        <v>0.54800000000000004</v>
      </c>
      <c r="I753" s="148" t="s">
        <v>192</v>
      </c>
      <c r="J753" s="148" t="s">
        <v>75</v>
      </c>
    </row>
    <row r="754" spans="1:10" x14ac:dyDescent="0.35">
      <c r="A754" s="148">
        <v>1.45333333333333</v>
      </c>
      <c r="B754" s="148">
        <v>37</v>
      </c>
      <c r="C754" s="148" t="s">
        <v>83</v>
      </c>
      <c r="D754" s="148">
        <v>15694</v>
      </c>
      <c r="E754" s="148" t="s">
        <v>200</v>
      </c>
      <c r="F754" s="148">
        <v>12.175000000000001</v>
      </c>
      <c r="G754" s="148">
        <v>450</v>
      </c>
      <c r="H754" s="148">
        <v>0.54800000000000004</v>
      </c>
      <c r="I754" s="148" t="s">
        <v>192</v>
      </c>
      <c r="J754" s="148" t="s">
        <v>75</v>
      </c>
    </row>
    <row r="755" spans="1:10" x14ac:dyDescent="0.35">
      <c r="A755" s="148">
        <v>1.5033333333333301</v>
      </c>
      <c r="B755" s="148">
        <v>37</v>
      </c>
      <c r="C755" s="148" t="s">
        <v>83</v>
      </c>
      <c r="D755" s="148">
        <v>16051</v>
      </c>
      <c r="E755" s="148" t="s">
        <v>200</v>
      </c>
      <c r="F755" s="148">
        <v>12.175000000000001</v>
      </c>
      <c r="G755" s="148">
        <v>450</v>
      </c>
      <c r="H755" s="148">
        <v>0.54800000000000004</v>
      </c>
      <c r="I755" s="148" t="s">
        <v>192</v>
      </c>
      <c r="J755" s="148" t="s">
        <v>75</v>
      </c>
    </row>
    <row r="756" spans="1:10" x14ac:dyDescent="0.35">
      <c r="A756" s="148">
        <v>1.5533333333333299</v>
      </c>
      <c r="B756" s="148">
        <v>37</v>
      </c>
      <c r="C756" s="148" t="s">
        <v>83</v>
      </c>
      <c r="D756" s="148">
        <v>16235</v>
      </c>
      <c r="E756" s="148" t="s">
        <v>200</v>
      </c>
      <c r="F756" s="148">
        <v>12.175000000000001</v>
      </c>
      <c r="G756" s="148">
        <v>450</v>
      </c>
      <c r="H756" s="148">
        <v>0.54800000000000004</v>
      </c>
      <c r="I756" s="148" t="s">
        <v>192</v>
      </c>
      <c r="J756" s="148" t="s">
        <v>75</v>
      </c>
    </row>
    <row r="757" spans="1:10" x14ac:dyDescent="0.35">
      <c r="A757" s="148">
        <v>1.6033333333333299</v>
      </c>
      <c r="B757" s="148">
        <v>37</v>
      </c>
      <c r="C757" s="148" t="s">
        <v>83</v>
      </c>
      <c r="D757" s="148">
        <v>16534</v>
      </c>
      <c r="E757" s="148" t="s">
        <v>200</v>
      </c>
      <c r="F757" s="148">
        <v>12.175000000000001</v>
      </c>
      <c r="G757" s="148">
        <v>450</v>
      </c>
      <c r="H757" s="148">
        <v>0.54800000000000004</v>
      </c>
      <c r="I757" s="148" t="s">
        <v>192</v>
      </c>
      <c r="J757" s="148" t="s">
        <v>75</v>
      </c>
    </row>
    <row r="758" spans="1:10" x14ac:dyDescent="0.35">
      <c r="A758" s="148">
        <v>1.65333333333333</v>
      </c>
      <c r="B758" s="148">
        <v>37</v>
      </c>
      <c r="C758" s="148" t="s">
        <v>83</v>
      </c>
      <c r="D758" s="148">
        <v>16845</v>
      </c>
      <c r="E758" s="148" t="s">
        <v>200</v>
      </c>
      <c r="F758" s="148">
        <v>12.175000000000001</v>
      </c>
      <c r="G758" s="148">
        <v>450</v>
      </c>
      <c r="H758" s="148">
        <v>0.54800000000000004</v>
      </c>
      <c r="I758" s="148" t="s">
        <v>192</v>
      </c>
      <c r="J758" s="148" t="s">
        <v>75</v>
      </c>
    </row>
    <row r="759" spans="1:10" x14ac:dyDescent="0.35">
      <c r="A759" s="148">
        <v>1.70333333333333</v>
      </c>
      <c r="B759" s="148">
        <v>37</v>
      </c>
      <c r="C759" s="148" t="s">
        <v>83</v>
      </c>
      <c r="D759" s="148">
        <v>17080</v>
      </c>
      <c r="E759" s="148" t="s">
        <v>200</v>
      </c>
      <c r="F759" s="148">
        <v>12.175000000000001</v>
      </c>
      <c r="G759" s="148">
        <v>450</v>
      </c>
      <c r="H759" s="148">
        <v>0.54800000000000004</v>
      </c>
      <c r="I759" s="148" t="s">
        <v>192</v>
      </c>
      <c r="J759" s="148" t="s">
        <v>75</v>
      </c>
    </row>
    <row r="760" spans="1:10" x14ac:dyDescent="0.35">
      <c r="A760" s="148">
        <v>1.7533333333333301</v>
      </c>
      <c r="B760" s="148">
        <v>37</v>
      </c>
      <c r="C760" s="148" t="s">
        <v>83</v>
      </c>
      <c r="D760" s="148">
        <v>16776</v>
      </c>
      <c r="E760" s="148" t="s">
        <v>200</v>
      </c>
      <c r="F760" s="148">
        <v>12.175000000000001</v>
      </c>
      <c r="G760" s="148">
        <v>450</v>
      </c>
      <c r="H760" s="148">
        <v>0.54800000000000004</v>
      </c>
      <c r="I760" s="148" t="s">
        <v>192</v>
      </c>
      <c r="J760" s="148" t="s">
        <v>75</v>
      </c>
    </row>
    <row r="761" spans="1:10" x14ac:dyDescent="0.35">
      <c r="A761" s="148">
        <v>1.8033333333333299</v>
      </c>
      <c r="B761" s="148">
        <v>37</v>
      </c>
      <c r="C761" s="148" t="s">
        <v>83</v>
      </c>
      <c r="D761" s="148">
        <v>17425</v>
      </c>
      <c r="E761" s="148" t="s">
        <v>200</v>
      </c>
      <c r="F761" s="148">
        <v>12.175000000000001</v>
      </c>
      <c r="G761" s="148">
        <v>450</v>
      </c>
      <c r="H761" s="148">
        <v>0.54800000000000004</v>
      </c>
      <c r="I761" s="148" t="s">
        <v>192</v>
      </c>
      <c r="J761" s="148" t="s">
        <v>75</v>
      </c>
    </row>
    <row r="762" spans="1:10" x14ac:dyDescent="0.35">
      <c r="A762" s="148">
        <v>1.8533333333333299</v>
      </c>
      <c r="B762" s="148">
        <v>37</v>
      </c>
      <c r="C762" s="148" t="s">
        <v>83</v>
      </c>
      <c r="D762" s="148">
        <v>17397</v>
      </c>
      <c r="E762" s="148" t="s">
        <v>200</v>
      </c>
      <c r="F762" s="148">
        <v>12.175000000000001</v>
      </c>
      <c r="G762" s="148">
        <v>450</v>
      </c>
      <c r="H762" s="148">
        <v>0.54800000000000004</v>
      </c>
      <c r="I762" s="148" t="s">
        <v>192</v>
      </c>
      <c r="J762" s="148" t="s">
        <v>75</v>
      </c>
    </row>
    <row r="763" spans="1:10" x14ac:dyDescent="0.35">
      <c r="A763" s="148">
        <v>1.90333333333333</v>
      </c>
      <c r="B763" s="148">
        <v>37</v>
      </c>
      <c r="C763" s="148" t="s">
        <v>83</v>
      </c>
      <c r="D763" s="148">
        <v>17440</v>
      </c>
      <c r="E763" s="148" t="s">
        <v>200</v>
      </c>
      <c r="F763" s="148">
        <v>12.175000000000001</v>
      </c>
      <c r="G763" s="148">
        <v>450</v>
      </c>
      <c r="H763" s="148">
        <v>0.54800000000000004</v>
      </c>
      <c r="I763" s="148" t="s">
        <v>192</v>
      </c>
      <c r="J763" s="148" t="s">
        <v>75</v>
      </c>
    </row>
    <row r="764" spans="1:10" x14ac:dyDescent="0.35">
      <c r="A764" s="148">
        <v>1.95333333333333</v>
      </c>
      <c r="B764" s="148">
        <v>37</v>
      </c>
      <c r="C764" s="148" t="s">
        <v>83</v>
      </c>
      <c r="D764" s="148">
        <v>17466</v>
      </c>
      <c r="E764" s="148" t="s">
        <v>200</v>
      </c>
      <c r="F764" s="148">
        <v>12.175000000000001</v>
      </c>
      <c r="G764" s="148">
        <v>450</v>
      </c>
      <c r="H764" s="148">
        <v>0.54800000000000004</v>
      </c>
      <c r="I764" s="148" t="s">
        <v>192</v>
      </c>
      <c r="J764" s="148" t="s">
        <v>75</v>
      </c>
    </row>
    <row r="765" spans="1:10" x14ac:dyDescent="0.35">
      <c r="A765" s="148">
        <v>2.0033333333333299</v>
      </c>
      <c r="B765" s="148">
        <v>37</v>
      </c>
      <c r="C765" s="148" t="s">
        <v>83</v>
      </c>
      <c r="D765" s="148">
        <v>17834</v>
      </c>
      <c r="E765" s="148" t="s">
        <v>200</v>
      </c>
      <c r="F765" s="148">
        <v>12.175000000000001</v>
      </c>
      <c r="G765" s="148">
        <v>450</v>
      </c>
      <c r="H765" s="148">
        <v>0.54800000000000004</v>
      </c>
      <c r="I765" s="148" t="s">
        <v>192</v>
      </c>
      <c r="J765" s="148" t="s">
        <v>75</v>
      </c>
    </row>
    <row r="766" spans="1:10" x14ac:dyDescent="0.35">
      <c r="A766" s="148">
        <v>2.0533333333333301</v>
      </c>
      <c r="B766" s="148">
        <v>36.9</v>
      </c>
      <c r="C766" s="148" t="s">
        <v>83</v>
      </c>
      <c r="D766" s="148">
        <v>17771</v>
      </c>
      <c r="E766" s="148" t="s">
        <v>200</v>
      </c>
      <c r="F766" s="148">
        <v>12.175000000000001</v>
      </c>
      <c r="G766" s="148">
        <v>450</v>
      </c>
      <c r="H766" s="148">
        <v>0.54800000000000004</v>
      </c>
      <c r="I766" s="148" t="s">
        <v>192</v>
      </c>
      <c r="J766" s="148" t="s">
        <v>75</v>
      </c>
    </row>
    <row r="767" spans="1:10" x14ac:dyDescent="0.35">
      <c r="A767" s="148">
        <v>2.1033333333333299</v>
      </c>
      <c r="B767" s="148">
        <v>37</v>
      </c>
      <c r="C767" s="148" t="s">
        <v>83</v>
      </c>
      <c r="D767" s="148">
        <v>17978</v>
      </c>
      <c r="E767" s="148" t="s">
        <v>200</v>
      </c>
      <c r="F767" s="148">
        <v>12.175000000000001</v>
      </c>
      <c r="G767" s="148">
        <v>450</v>
      </c>
      <c r="H767" s="148">
        <v>0.54800000000000004</v>
      </c>
      <c r="I767" s="148" t="s">
        <v>192</v>
      </c>
      <c r="J767" s="148" t="s">
        <v>75</v>
      </c>
    </row>
    <row r="768" spans="1:10" x14ac:dyDescent="0.35">
      <c r="A768" s="148">
        <v>2.1533333333333302</v>
      </c>
      <c r="B768" s="148">
        <v>37</v>
      </c>
      <c r="C768" s="148" t="s">
        <v>83</v>
      </c>
      <c r="D768" s="148">
        <v>17624</v>
      </c>
      <c r="E768" s="148" t="s">
        <v>200</v>
      </c>
      <c r="F768" s="148">
        <v>12.175000000000001</v>
      </c>
      <c r="G768" s="148">
        <v>450</v>
      </c>
      <c r="H768" s="148">
        <v>0.54800000000000004</v>
      </c>
      <c r="I768" s="148" t="s">
        <v>192</v>
      </c>
      <c r="J768" s="148" t="s">
        <v>75</v>
      </c>
    </row>
    <row r="769" spans="1:10" x14ac:dyDescent="0.35">
      <c r="A769" s="148">
        <v>2.20333333333333</v>
      </c>
      <c r="B769" s="148">
        <v>37</v>
      </c>
      <c r="C769" s="148" t="s">
        <v>83</v>
      </c>
      <c r="D769" s="148">
        <v>18040</v>
      </c>
      <c r="E769" s="148" t="s">
        <v>200</v>
      </c>
      <c r="F769" s="148">
        <v>12.175000000000001</v>
      </c>
      <c r="G769" s="148">
        <v>450</v>
      </c>
      <c r="H769" s="148">
        <v>0.54800000000000004</v>
      </c>
      <c r="I769" s="148" t="s">
        <v>192</v>
      </c>
      <c r="J769" s="148" t="s">
        <v>75</v>
      </c>
    </row>
    <row r="770" spans="1:10" x14ac:dyDescent="0.35">
      <c r="A770" s="148">
        <v>2.2533333333333299</v>
      </c>
      <c r="B770" s="148">
        <v>36.9</v>
      </c>
      <c r="C770" s="148" t="s">
        <v>83</v>
      </c>
      <c r="D770" s="148">
        <v>17683</v>
      </c>
      <c r="E770" s="148" t="s">
        <v>200</v>
      </c>
      <c r="F770" s="148">
        <v>12.175000000000001</v>
      </c>
      <c r="G770" s="148">
        <v>450</v>
      </c>
      <c r="H770" s="148">
        <v>0.54800000000000004</v>
      </c>
      <c r="I770" s="148" t="s">
        <v>192</v>
      </c>
      <c r="J770" s="148" t="s">
        <v>75</v>
      </c>
    </row>
    <row r="771" spans="1:10" x14ac:dyDescent="0.35">
      <c r="A771" s="148">
        <v>2.3033333333333301</v>
      </c>
      <c r="B771" s="148">
        <v>37.1</v>
      </c>
      <c r="C771" s="148" t="s">
        <v>83</v>
      </c>
      <c r="D771" s="148">
        <v>18088</v>
      </c>
      <c r="E771" s="148" t="s">
        <v>200</v>
      </c>
      <c r="F771" s="148">
        <v>12.175000000000001</v>
      </c>
      <c r="G771" s="148">
        <v>450</v>
      </c>
      <c r="H771" s="148">
        <v>0.54800000000000004</v>
      </c>
      <c r="I771" s="148" t="s">
        <v>192</v>
      </c>
      <c r="J771" s="148" t="s">
        <v>75</v>
      </c>
    </row>
    <row r="772" spans="1:10" x14ac:dyDescent="0.35">
      <c r="A772" s="148">
        <v>2.3533333333333299</v>
      </c>
      <c r="B772" s="148">
        <v>37</v>
      </c>
      <c r="C772" s="148" t="s">
        <v>83</v>
      </c>
      <c r="D772" s="148">
        <v>18053</v>
      </c>
      <c r="E772" s="148" t="s">
        <v>200</v>
      </c>
      <c r="F772" s="148">
        <v>12.175000000000001</v>
      </c>
      <c r="G772" s="148">
        <v>450</v>
      </c>
      <c r="H772" s="148">
        <v>0.54800000000000004</v>
      </c>
      <c r="I772" s="148" t="s">
        <v>192</v>
      </c>
      <c r="J772" s="148" t="s">
        <v>75</v>
      </c>
    </row>
    <row r="773" spans="1:10" x14ac:dyDescent="0.35">
      <c r="A773" s="148">
        <v>2.4033333333333302</v>
      </c>
      <c r="B773" s="148">
        <v>37</v>
      </c>
      <c r="C773" s="148" t="s">
        <v>83</v>
      </c>
      <c r="D773" s="148">
        <v>17740</v>
      </c>
      <c r="E773" s="148" t="s">
        <v>200</v>
      </c>
      <c r="F773" s="148">
        <v>12.175000000000001</v>
      </c>
      <c r="G773" s="148">
        <v>450</v>
      </c>
      <c r="H773" s="148">
        <v>0.54800000000000004</v>
      </c>
      <c r="I773" s="148" t="s">
        <v>192</v>
      </c>
      <c r="J773" s="148" t="s">
        <v>75</v>
      </c>
    </row>
    <row r="774" spans="1:10" x14ac:dyDescent="0.35">
      <c r="A774" s="148">
        <v>2.45333333333333</v>
      </c>
      <c r="B774" s="148">
        <v>37</v>
      </c>
      <c r="C774" s="148" t="s">
        <v>83</v>
      </c>
      <c r="D774" s="148">
        <v>17895</v>
      </c>
      <c r="E774" s="148" t="s">
        <v>200</v>
      </c>
      <c r="F774" s="148">
        <v>12.175000000000001</v>
      </c>
      <c r="G774" s="148">
        <v>450</v>
      </c>
      <c r="H774" s="148">
        <v>0.54800000000000004</v>
      </c>
      <c r="I774" s="148" t="s">
        <v>192</v>
      </c>
      <c r="J774" s="148" t="s">
        <v>75</v>
      </c>
    </row>
    <row r="775" spans="1:10" x14ac:dyDescent="0.35">
      <c r="A775" s="148">
        <v>2.5033333333333299</v>
      </c>
      <c r="B775" s="148">
        <v>37</v>
      </c>
      <c r="C775" s="148" t="s">
        <v>83</v>
      </c>
      <c r="D775" s="148">
        <v>17945</v>
      </c>
      <c r="E775" s="148" t="s">
        <v>200</v>
      </c>
      <c r="F775" s="148">
        <v>12.175000000000001</v>
      </c>
      <c r="G775" s="148">
        <v>450</v>
      </c>
      <c r="H775" s="148">
        <v>0.54800000000000004</v>
      </c>
      <c r="I775" s="148" t="s">
        <v>192</v>
      </c>
      <c r="J775" s="148" t="s">
        <v>75</v>
      </c>
    </row>
    <row r="776" spans="1:10" x14ac:dyDescent="0.35">
      <c r="A776" s="148">
        <v>2.5533333333333301</v>
      </c>
      <c r="B776" s="148">
        <v>37</v>
      </c>
      <c r="C776" s="148" t="s">
        <v>83</v>
      </c>
      <c r="D776" s="148">
        <v>18188</v>
      </c>
      <c r="E776" s="148" t="s">
        <v>200</v>
      </c>
      <c r="F776" s="148">
        <v>12.175000000000001</v>
      </c>
      <c r="G776" s="148">
        <v>450</v>
      </c>
      <c r="H776" s="148">
        <v>0.54800000000000004</v>
      </c>
      <c r="I776" s="148" t="s">
        <v>192</v>
      </c>
      <c r="J776" s="148" t="s">
        <v>75</v>
      </c>
    </row>
    <row r="777" spans="1:10" x14ac:dyDescent="0.35">
      <c r="A777" s="148">
        <v>2.6033333333333299</v>
      </c>
      <c r="B777" s="148">
        <v>37</v>
      </c>
      <c r="C777" s="148" t="s">
        <v>83</v>
      </c>
      <c r="D777" s="148">
        <v>17730</v>
      </c>
      <c r="E777" s="148" t="s">
        <v>200</v>
      </c>
      <c r="F777" s="148">
        <v>12.175000000000001</v>
      </c>
      <c r="G777" s="148">
        <v>450</v>
      </c>
      <c r="H777" s="148">
        <v>0.54800000000000004</v>
      </c>
      <c r="I777" s="148" t="s">
        <v>192</v>
      </c>
      <c r="J777" s="148" t="s">
        <v>75</v>
      </c>
    </row>
    <row r="778" spans="1:10" x14ac:dyDescent="0.35">
      <c r="A778" s="148">
        <v>2.6533333333333302</v>
      </c>
      <c r="B778" s="148">
        <v>37</v>
      </c>
      <c r="C778" s="148" t="s">
        <v>83</v>
      </c>
      <c r="D778" s="148">
        <v>18139</v>
      </c>
      <c r="E778" s="148" t="s">
        <v>200</v>
      </c>
      <c r="F778" s="148">
        <v>12.175000000000001</v>
      </c>
      <c r="G778" s="148">
        <v>450</v>
      </c>
      <c r="H778" s="148">
        <v>0.54800000000000004</v>
      </c>
      <c r="I778" s="148" t="s">
        <v>192</v>
      </c>
      <c r="J778" s="148" t="s">
        <v>75</v>
      </c>
    </row>
    <row r="779" spans="1:10" x14ac:dyDescent="0.35">
      <c r="A779" s="148">
        <v>2.70333333333333</v>
      </c>
      <c r="B779" s="148">
        <v>37</v>
      </c>
      <c r="C779" s="148" t="s">
        <v>83</v>
      </c>
      <c r="D779" s="148">
        <v>18048</v>
      </c>
      <c r="E779" s="148" t="s">
        <v>200</v>
      </c>
      <c r="F779" s="148">
        <v>12.175000000000001</v>
      </c>
      <c r="G779" s="148">
        <v>450</v>
      </c>
      <c r="H779" s="148">
        <v>0.54800000000000004</v>
      </c>
      <c r="I779" s="148" t="s">
        <v>192</v>
      </c>
      <c r="J779" s="148" t="s">
        <v>75</v>
      </c>
    </row>
    <row r="780" spans="1:10" x14ac:dyDescent="0.35">
      <c r="A780" s="148">
        <v>2.7533333333333299</v>
      </c>
      <c r="B780" s="148">
        <v>37</v>
      </c>
      <c r="C780" s="148" t="s">
        <v>83</v>
      </c>
      <c r="D780" s="148">
        <v>17970</v>
      </c>
      <c r="E780" s="148" t="s">
        <v>200</v>
      </c>
      <c r="F780" s="148">
        <v>12.175000000000001</v>
      </c>
      <c r="G780" s="148">
        <v>450</v>
      </c>
      <c r="H780" s="148">
        <v>0.54800000000000004</v>
      </c>
      <c r="I780" s="148" t="s">
        <v>192</v>
      </c>
      <c r="J780" s="148" t="s">
        <v>75</v>
      </c>
    </row>
    <row r="781" spans="1:10" x14ac:dyDescent="0.35">
      <c r="A781" s="148">
        <v>2.8033333333333301</v>
      </c>
      <c r="B781" s="148">
        <v>37</v>
      </c>
      <c r="C781" s="148" t="s">
        <v>83</v>
      </c>
      <c r="D781" s="148">
        <v>17898</v>
      </c>
      <c r="E781" s="148" t="s">
        <v>200</v>
      </c>
      <c r="F781" s="148">
        <v>12.175000000000001</v>
      </c>
      <c r="G781" s="148">
        <v>450</v>
      </c>
      <c r="H781" s="148">
        <v>0.54800000000000004</v>
      </c>
      <c r="I781" s="148" t="s">
        <v>192</v>
      </c>
      <c r="J781" s="148" t="s">
        <v>75</v>
      </c>
    </row>
    <row r="782" spans="1:10" x14ac:dyDescent="0.35">
      <c r="A782" s="148">
        <v>2.8533333333333299</v>
      </c>
      <c r="B782" s="148">
        <v>37</v>
      </c>
      <c r="C782" s="148" t="s">
        <v>83</v>
      </c>
      <c r="D782" s="148">
        <v>17997</v>
      </c>
      <c r="E782" s="148" t="s">
        <v>200</v>
      </c>
      <c r="F782" s="148">
        <v>12.175000000000001</v>
      </c>
      <c r="G782" s="148">
        <v>450</v>
      </c>
      <c r="H782" s="148">
        <v>0.54800000000000004</v>
      </c>
      <c r="I782" s="148" t="s">
        <v>192</v>
      </c>
      <c r="J782" s="148" t="s">
        <v>75</v>
      </c>
    </row>
    <row r="783" spans="1:10" x14ac:dyDescent="0.35">
      <c r="A783" s="148">
        <v>2.9033333333333302</v>
      </c>
      <c r="B783" s="148">
        <v>36.9</v>
      </c>
      <c r="C783" s="148" t="s">
        <v>83</v>
      </c>
      <c r="D783" s="148">
        <v>18298</v>
      </c>
      <c r="E783" s="148" t="s">
        <v>200</v>
      </c>
      <c r="F783" s="148">
        <v>12.175000000000001</v>
      </c>
      <c r="G783" s="148">
        <v>450</v>
      </c>
      <c r="H783" s="148">
        <v>0.54800000000000004</v>
      </c>
      <c r="I783" s="148" t="s">
        <v>192</v>
      </c>
      <c r="J783" s="148" t="s">
        <v>75</v>
      </c>
    </row>
    <row r="784" spans="1:10" x14ac:dyDescent="0.35">
      <c r="A784" s="148">
        <v>2.95333333333333</v>
      </c>
      <c r="B784" s="148">
        <v>37</v>
      </c>
      <c r="C784" s="148" t="s">
        <v>83</v>
      </c>
      <c r="D784" s="148">
        <v>18226</v>
      </c>
      <c r="E784" s="148" t="s">
        <v>200</v>
      </c>
      <c r="F784" s="148">
        <v>12.175000000000001</v>
      </c>
      <c r="G784" s="148">
        <v>450</v>
      </c>
      <c r="H784" s="148">
        <v>0.54800000000000004</v>
      </c>
      <c r="I784" s="148" t="s">
        <v>192</v>
      </c>
      <c r="J784" s="148" t="s">
        <v>75</v>
      </c>
    </row>
    <row r="785" spans="1:10" x14ac:dyDescent="0.35">
      <c r="A785" s="148">
        <v>3.0033333333333299</v>
      </c>
      <c r="B785" s="148">
        <v>37</v>
      </c>
      <c r="C785" s="148" t="s">
        <v>83</v>
      </c>
      <c r="D785" s="148">
        <v>18057</v>
      </c>
      <c r="E785" s="148" t="s">
        <v>200</v>
      </c>
      <c r="F785" s="148">
        <v>12.175000000000001</v>
      </c>
      <c r="G785" s="148">
        <v>450</v>
      </c>
      <c r="H785" s="148">
        <v>0.54800000000000004</v>
      </c>
      <c r="I785" s="148" t="s">
        <v>192</v>
      </c>
      <c r="J785" s="148" t="s">
        <v>75</v>
      </c>
    </row>
    <row r="786" spans="1:10" x14ac:dyDescent="0.35">
      <c r="A786" s="148">
        <v>3.0533333333333301</v>
      </c>
      <c r="B786" s="148">
        <v>37</v>
      </c>
      <c r="C786" s="148" t="s">
        <v>83</v>
      </c>
      <c r="D786" s="148">
        <v>17944</v>
      </c>
      <c r="E786" s="148" t="s">
        <v>200</v>
      </c>
      <c r="F786" s="148">
        <v>12.175000000000001</v>
      </c>
      <c r="G786" s="148">
        <v>450</v>
      </c>
      <c r="H786" s="148">
        <v>0.54800000000000004</v>
      </c>
      <c r="I786" s="148" t="s">
        <v>192</v>
      </c>
      <c r="J786" s="148" t="s">
        <v>75</v>
      </c>
    </row>
    <row r="787" spans="1:10" x14ac:dyDescent="0.35">
      <c r="A787" s="148">
        <v>3.1033333333333299</v>
      </c>
      <c r="B787" s="148">
        <v>37</v>
      </c>
      <c r="C787" s="148" t="s">
        <v>83</v>
      </c>
      <c r="D787" s="148">
        <v>17780</v>
      </c>
      <c r="E787" s="148" t="s">
        <v>200</v>
      </c>
      <c r="F787" s="148">
        <v>12.175000000000001</v>
      </c>
      <c r="G787" s="148">
        <v>450</v>
      </c>
      <c r="H787" s="148">
        <v>0.54800000000000004</v>
      </c>
      <c r="I787" s="148" t="s">
        <v>192</v>
      </c>
      <c r="J787" s="148" t="s">
        <v>75</v>
      </c>
    </row>
    <row r="788" spans="1:10" x14ac:dyDescent="0.35">
      <c r="A788" s="148">
        <v>3.1533333333333302</v>
      </c>
      <c r="B788" s="148">
        <v>37</v>
      </c>
      <c r="C788" s="148" t="s">
        <v>83</v>
      </c>
      <c r="D788" s="148">
        <v>17927</v>
      </c>
      <c r="E788" s="148" t="s">
        <v>200</v>
      </c>
      <c r="F788" s="148">
        <v>12.175000000000001</v>
      </c>
      <c r="G788" s="148">
        <v>450</v>
      </c>
      <c r="H788" s="148">
        <v>0.54800000000000004</v>
      </c>
      <c r="I788" s="148" t="s">
        <v>192</v>
      </c>
      <c r="J788" s="148" t="s">
        <v>75</v>
      </c>
    </row>
    <row r="789" spans="1:10" x14ac:dyDescent="0.35">
      <c r="A789" s="148">
        <v>3.20333333333333</v>
      </c>
      <c r="B789" s="148">
        <v>37</v>
      </c>
      <c r="C789" s="148" t="s">
        <v>83</v>
      </c>
      <c r="D789" s="148">
        <v>17836</v>
      </c>
      <c r="E789" s="148" t="s">
        <v>200</v>
      </c>
      <c r="F789" s="148">
        <v>12.175000000000001</v>
      </c>
      <c r="G789" s="148">
        <v>450</v>
      </c>
      <c r="H789" s="148">
        <v>0.54800000000000004</v>
      </c>
      <c r="I789" s="148" t="s">
        <v>192</v>
      </c>
      <c r="J789" s="148" t="s">
        <v>75</v>
      </c>
    </row>
    <row r="790" spans="1:10" x14ac:dyDescent="0.35">
      <c r="A790" s="148">
        <v>3.2533333333333299</v>
      </c>
      <c r="B790" s="148">
        <v>37</v>
      </c>
      <c r="C790" s="148" t="s">
        <v>83</v>
      </c>
      <c r="D790" s="148">
        <v>17953</v>
      </c>
      <c r="E790" s="148" t="s">
        <v>200</v>
      </c>
      <c r="F790" s="148">
        <v>12.175000000000001</v>
      </c>
      <c r="G790" s="148">
        <v>450</v>
      </c>
      <c r="H790" s="148">
        <v>0.54800000000000004</v>
      </c>
      <c r="I790" s="148" t="s">
        <v>192</v>
      </c>
      <c r="J790" s="148" t="s">
        <v>75</v>
      </c>
    </row>
    <row r="791" spans="1:10" x14ac:dyDescent="0.35">
      <c r="A791" s="148">
        <v>3.3033333333333301</v>
      </c>
      <c r="B791" s="148">
        <v>37</v>
      </c>
      <c r="C791" s="148" t="s">
        <v>83</v>
      </c>
      <c r="D791" s="148">
        <v>17785</v>
      </c>
      <c r="E791" s="148" t="s">
        <v>200</v>
      </c>
      <c r="F791" s="148">
        <v>12.175000000000001</v>
      </c>
      <c r="G791" s="148">
        <v>450</v>
      </c>
      <c r="H791" s="148">
        <v>0.54800000000000004</v>
      </c>
      <c r="I791" s="148" t="s">
        <v>192</v>
      </c>
      <c r="J791" s="148" t="s">
        <v>75</v>
      </c>
    </row>
    <row r="792" spans="1:10" x14ac:dyDescent="0.35">
      <c r="A792" s="148">
        <v>3.3533333333333299</v>
      </c>
      <c r="B792" s="148">
        <v>37</v>
      </c>
      <c r="C792" s="148" t="s">
        <v>83</v>
      </c>
      <c r="D792" s="148">
        <v>17982</v>
      </c>
      <c r="E792" s="148" t="s">
        <v>200</v>
      </c>
      <c r="F792" s="148">
        <v>12.175000000000001</v>
      </c>
      <c r="G792" s="148">
        <v>450</v>
      </c>
      <c r="H792" s="148">
        <v>0.54800000000000004</v>
      </c>
      <c r="I792" s="148" t="s">
        <v>192</v>
      </c>
      <c r="J792" s="148" t="s">
        <v>75</v>
      </c>
    </row>
    <row r="793" spans="1:10" x14ac:dyDescent="0.35">
      <c r="A793" s="148">
        <v>3.4033333333333302</v>
      </c>
      <c r="B793" s="148">
        <v>37</v>
      </c>
      <c r="C793" s="148" t="s">
        <v>83</v>
      </c>
      <c r="D793" s="148">
        <v>17923</v>
      </c>
      <c r="E793" s="148" t="s">
        <v>200</v>
      </c>
      <c r="F793" s="148">
        <v>12.175000000000001</v>
      </c>
      <c r="G793" s="148">
        <v>450</v>
      </c>
      <c r="H793" s="148">
        <v>0.54800000000000004</v>
      </c>
      <c r="I793" s="148" t="s">
        <v>192</v>
      </c>
      <c r="J793" s="148" t="s">
        <v>75</v>
      </c>
    </row>
    <row r="794" spans="1:10" x14ac:dyDescent="0.35">
      <c r="A794" s="148">
        <v>3.45333333333333</v>
      </c>
      <c r="B794" s="148">
        <v>37</v>
      </c>
      <c r="C794" s="148" t="s">
        <v>83</v>
      </c>
      <c r="D794" s="148">
        <v>18122</v>
      </c>
      <c r="E794" s="148" t="s">
        <v>200</v>
      </c>
      <c r="F794" s="148">
        <v>12.175000000000001</v>
      </c>
      <c r="G794" s="148">
        <v>450</v>
      </c>
      <c r="H794" s="148">
        <v>0.54800000000000004</v>
      </c>
      <c r="I794" s="148" t="s">
        <v>192</v>
      </c>
      <c r="J794" s="148" t="s">
        <v>75</v>
      </c>
    </row>
    <row r="795" spans="1:10" x14ac:dyDescent="0.35">
      <c r="A795" s="148">
        <v>3.5033333333333299</v>
      </c>
      <c r="B795" s="148">
        <v>37</v>
      </c>
      <c r="C795" s="148" t="s">
        <v>83</v>
      </c>
      <c r="D795" s="148">
        <v>17910</v>
      </c>
      <c r="E795" s="148" t="s">
        <v>200</v>
      </c>
      <c r="F795" s="148">
        <v>12.175000000000001</v>
      </c>
      <c r="G795" s="148">
        <v>450</v>
      </c>
      <c r="H795" s="148">
        <v>0.54800000000000004</v>
      </c>
      <c r="I795" s="148" t="s">
        <v>192</v>
      </c>
      <c r="J795" s="148" t="s">
        <v>75</v>
      </c>
    </row>
    <row r="796" spans="1:10" x14ac:dyDescent="0.35">
      <c r="A796" s="148">
        <v>3.5533333333333301</v>
      </c>
      <c r="B796" s="148">
        <v>37</v>
      </c>
      <c r="C796" s="148" t="s">
        <v>83</v>
      </c>
      <c r="D796" s="148">
        <v>17848</v>
      </c>
      <c r="E796" s="148" t="s">
        <v>200</v>
      </c>
      <c r="F796" s="148">
        <v>12.175000000000001</v>
      </c>
      <c r="G796" s="148">
        <v>450</v>
      </c>
      <c r="H796" s="148">
        <v>0.54800000000000004</v>
      </c>
      <c r="I796" s="148" t="s">
        <v>192</v>
      </c>
      <c r="J796" s="148" t="s">
        <v>75</v>
      </c>
    </row>
    <row r="797" spans="1:10" x14ac:dyDescent="0.35">
      <c r="A797" s="148">
        <v>3.6033333333333299</v>
      </c>
      <c r="B797" s="148">
        <v>37</v>
      </c>
      <c r="C797" s="148" t="s">
        <v>83</v>
      </c>
      <c r="D797" s="148">
        <v>17936</v>
      </c>
      <c r="E797" s="148" t="s">
        <v>200</v>
      </c>
      <c r="F797" s="148">
        <v>12.175000000000001</v>
      </c>
      <c r="G797" s="148">
        <v>450</v>
      </c>
      <c r="H797" s="148">
        <v>0.54800000000000004</v>
      </c>
      <c r="I797" s="148" t="s">
        <v>192</v>
      </c>
      <c r="J797" s="148" t="s">
        <v>75</v>
      </c>
    </row>
    <row r="798" spans="1:10" x14ac:dyDescent="0.35">
      <c r="A798" s="148">
        <v>3.6533333333333302</v>
      </c>
      <c r="B798" s="148">
        <v>37</v>
      </c>
      <c r="C798" s="148" t="s">
        <v>83</v>
      </c>
      <c r="D798" s="148">
        <v>18125</v>
      </c>
      <c r="E798" s="148" t="s">
        <v>200</v>
      </c>
      <c r="F798" s="148">
        <v>12.175000000000001</v>
      </c>
      <c r="G798" s="148">
        <v>450</v>
      </c>
      <c r="H798" s="148">
        <v>0.54800000000000004</v>
      </c>
      <c r="I798" s="148" t="s">
        <v>192</v>
      </c>
      <c r="J798" s="148" t="s">
        <v>75</v>
      </c>
    </row>
    <row r="799" spans="1:10" x14ac:dyDescent="0.35">
      <c r="A799" s="148">
        <v>3.70333333333333</v>
      </c>
      <c r="B799" s="148">
        <v>37</v>
      </c>
      <c r="C799" s="148" t="s">
        <v>83</v>
      </c>
      <c r="D799" s="148">
        <v>18067</v>
      </c>
      <c r="E799" s="148" t="s">
        <v>200</v>
      </c>
      <c r="F799" s="148">
        <v>12.175000000000001</v>
      </c>
      <c r="G799" s="148">
        <v>450</v>
      </c>
      <c r="H799" s="148">
        <v>0.54800000000000004</v>
      </c>
      <c r="I799" s="148" t="s">
        <v>192</v>
      </c>
      <c r="J799" s="148" t="s">
        <v>75</v>
      </c>
    </row>
    <row r="800" spans="1:10" x14ac:dyDescent="0.35">
      <c r="A800" s="148">
        <v>3.7533333333333299</v>
      </c>
      <c r="B800" s="148">
        <v>37</v>
      </c>
      <c r="C800" s="148" t="s">
        <v>83</v>
      </c>
      <c r="D800" s="148">
        <v>17903</v>
      </c>
      <c r="E800" s="148" t="s">
        <v>200</v>
      </c>
      <c r="F800" s="148">
        <v>12.175000000000001</v>
      </c>
      <c r="G800" s="148">
        <v>450</v>
      </c>
      <c r="H800" s="148">
        <v>0.54800000000000004</v>
      </c>
      <c r="I800" s="148" t="s">
        <v>192</v>
      </c>
      <c r="J800" s="148" t="s">
        <v>75</v>
      </c>
    </row>
    <row r="801" spans="1:10" x14ac:dyDescent="0.35">
      <c r="A801" s="148">
        <v>3.8033333333333301</v>
      </c>
      <c r="B801" s="148">
        <v>37</v>
      </c>
      <c r="C801" s="148" t="s">
        <v>83</v>
      </c>
      <c r="D801" s="148">
        <v>17847</v>
      </c>
      <c r="E801" s="148" t="s">
        <v>200</v>
      </c>
      <c r="F801" s="148">
        <v>12.175000000000001</v>
      </c>
      <c r="G801" s="148">
        <v>450</v>
      </c>
      <c r="H801" s="148">
        <v>0.54800000000000004</v>
      </c>
      <c r="I801" s="148" t="s">
        <v>192</v>
      </c>
      <c r="J801" s="148" t="s">
        <v>75</v>
      </c>
    </row>
    <row r="802" spans="1:10" x14ac:dyDescent="0.35">
      <c r="A802" s="148">
        <v>3.8533333333333299</v>
      </c>
      <c r="B802" s="148">
        <v>37</v>
      </c>
      <c r="C802" s="148" t="s">
        <v>83</v>
      </c>
      <c r="D802" s="148">
        <v>17931</v>
      </c>
      <c r="E802" s="148" t="s">
        <v>200</v>
      </c>
      <c r="F802" s="148">
        <v>12.175000000000001</v>
      </c>
      <c r="G802" s="148">
        <v>450</v>
      </c>
      <c r="H802" s="148">
        <v>0.54800000000000004</v>
      </c>
      <c r="I802" s="148" t="s">
        <v>192</v>
      </c>
      <c r="J802" s="148" t="s">
        <v>75</v>
      </c>
    </row>
    <row r="803" spans="1:10" x14ac:dyDescent="0.35">
      <c r="A803" s="148">
        <v>3.9033333333333302</v>
      </c>
      <c r="B803" s="148">
        <v>37</v>
      </c>
      <c r="C803" s="148" t="s">
        <v>83</v>
      </c>
      <c r="D803" s="148">
        <v>17934</v>
      </c>
      <c r="E803" s="148" t="s">
        <v>200</v>
      </c>
      <c r="F803" s="148">
        <v>12.175000000000001</v>
      </c>
      <c r="G803" s="148">
        <v>450</v>
      </c>
      <c r="H803" s="148">
        <v>0.54800000000000004</v>
      </c>
      <c r="I803" s="148" t="s">
        <v>192</v>
      </c>
      <c r="J803" s="148" t="s">
        <v>75</v>
      </c>
    </row>
    <row r="804" spans="1:10" x14ac:dyDescent="0.35">
      <c r="A804" s="148">
        <v>3.95333333333333</v>
      </c>
      <c r="B804" s="148">
        <v>37</v>
      </c>
      <c r="C804" s="148" t="s">
        <v>83</v>
      </c>
      <c r="D804" s="148">
        <v>17951</v>
      </c>
      <c r="E804" s="148" t="s">
        <v>200</v>
      </c>
      <c r="F804" s="148">
        <v>12.175000000000001</v>
      </c>
      <c r="G804" s="148">
        <v>450</v>
      </c>
      <c r="H804" s="148">
        <v>0.54800000000000004</v>
      </c>
      <c r="I804" s="148" t="s">
        <v>192</v>
      </c>
      <c r="J804" s="148" t="s">
        <v>75</v>
      </c>
    </row>
    <row r="805" spans="1:10" x14ac:dyDescent="0.35">
      <c r="A805" s="148">
        <v>4.0033333333333303</v>
      </c>
      <c r="B805" s="148">
        <v>37</v>
      </c>
      <c r="C805" s="148" t="s">
        <v>83</v>
      </c>
      <c r="D805" s="148">
        <v>18069</v>
      </c>
      <c r="E805" s="148" t="s">
        <v>200</v>
      </c>
      <c r="F805" s="148">
        <v>12.175000000000001</v>
      </c>
      <c r="G805" s="148">
        <v>450</v>
      </c>
      <c r="H805" s="148">
        <v>0.54800000000000004</v>
      </c>
      <c r="I805" s="148" t="s">
        <v>192</v>
      </c>
      <c r="J805" s="148" t="s">
        <v>75</v>
      </c>
    </row>
    <row r="806" spans="1:10" x14ac:dyDescent="0.35">
      <c r="A806" s="148">
        <v>4.0533333333333301</v>
      </c>
      <c r="B806" s="148">
        <v>37.1</v>
      </c>
      <c r="C806" s="148" t="s">
        <v>83</v>
      </c>
      <c r="D806" s="148">
        <v>17657</v>
      </c>
      <c r="E806" s="148" t="s">
        <v>200</v>
      </c>
      <c r="F806" s="148">
        <v>12.175000000000001</v>
      </c>
      <c r="G806" s="148">
        <v>450</v>
      </c>
      <c r="H806" s="148">
        <v>0.54800000000000004</v>
      </c>
      <c r="I806" s="148" t="s">
        <v>192</v>
      </c>
      <c r="J806" s="148" t="s">
        <v>75</v>
      </c>
    </row>
    <row r="807" spans="1:10" x14ac:dyDescent="0.35">
      <c r="A807" s="148">
        <v>4.1033333333333299</v>
      </c>
      <c r="B807" s="148">
        <v>37</v>
      </c>
      <c r="C807" s="148" t="s">
        <v>83</v>
      </c>
      <c r="D807" s="148">
        <v>18032</v>
      </c>
      <c r="E807" s="148" t="s">
        <v>200</v>
      </c>
      <c r="F807" s="148">
        <v>12.175000000000001</v>
      </c>
      <c r="G807" s="148">
        <v>450</v>
      </c>
      <c r="H807" s="148">
        <v>0.54800000000000004</v>
      </c>
      <c r="I807" s="148" t="s">
        <v>192</v>
      </c>
      <c r="J807" s="148" t="s">
        <v>75</v>
      </c>
    </row>
    <row r="808" spans="1:10" x14ac:dyDescent="0.35">
      <c r="A808" s="148">
        <v>4.1533333333333298</v>
      </c>
      <c r="B808" s="148">
        <v>37</v>
      </c>
      <c r="C808" s="148" t="s">
        <v>83</v>
      </c>
      <c r="D808" s="148">
        <v>17775</v>
      </c>
      <c r="E808" s="148" t="s">
        <v>200</v>
      </c>
      <c r="F808" s="148">
        <v>12.175000000000001</v>
      </c>
      <c r="G808" s="148">
        <v>450</v>
      </c>
      <c r="H808" s="148">
        <v>0.54800000000000004</v>
      </c>
      <c r="I808" s="148" t="s">
        <v>192</v>
      </c>
      <c r="J808" s="148" t="s">
        <v>75</v>
      </c>
    </row>
    <row r="809" spans="1:10" x14ac:dyDescent="0.35">
      <c r="A809" s="148">
        <v>4.2033333333333296</v>
      </c>
      <c r="B809" s="148">
        <v>37</v>
      </c>
      <c r="C809" s="148" t="s">
        <v>83</v>
      </c>
      <c r="D809" s="148">
        <v>17911</v>
      </c>
      <c r="E809" s="148" t="s">
        <v>200</v>
      </c>
      <c r="F809" s="148">
        <v>12.175000000000001</v>
      </c>
      <c r="G809" s="148">
        <v>450</v>
      </c>
      <c r="H809" s="148">
        <v>0.54800000000000004</v>
      </c>
      <c r="I809" s="148" t="s">
        <v>192</v>
      </c>
      <c r="J809" s="148" t="s">
        <v>75</v>
      </c>
    </row>
    <row r="810" spans="1:10" x14ac:dyDescent="0.35">
      <c r="A810" s="148">
        <v>4.2533333333333303</v>
      </c>
      <c r="B810" s="148">
        <v>37</v>
      </c>
      <c r="C810" s="148" t="s">
        <v>83</v>
      </c>
      <c r="D810" s="148">
        <v>18042</v>
      </c>
      <c r="E810" s="148" t="s">
        <v>200</v>
      </c>
      <c r="F810" s="148">
        <v>12.175000000000001</v>
      </c>
      <c r="G810" s="148">
        <v>450</v>
      </c>
      <c r="H810" s="148">
        <v>0.54800000000000004</v>
      </c>
      <c r="I810" s="148" t="s">
        <v>192</v>
      </c>
      <c r="J810" s="148" t="s">
        <v>75</v>
      </c>
    </row>
    <row r="811" spans="1:10" x14ac:dyDescent="0.35">
      <c r="A811" s="148">
        <v>4.3033333333333301</v>
      </c>
      <c r="B811" s="148">
        <v>37</v>
      </c>
      <c r="C811" s="148" t="s">
        <v>83</v>
      </c>
      <c r="D811" s="148">
        <v>17895</v>
      </c>
      <c r="E811" s="148" t="s">
        <v>200</v>
      </c>
      <c r="F811" s="148">
        <v>12.175000000000001</v>
      </c>
      <c r="G811" s="148">
        <v>450</v>
      </c>
      <c r="H811" s="148">
        <v>0.54800000000000004</v>
      </c>
      <c r="I811" s="148" t="s">
        <v>192</v>
      </c>
      <c r="J811" s="148" t="s">
        <v>75</v>
      </c>
    </row>
    <row r="812" spans="1:10" x14ac:dyDescent="0.35">
      <c r="A812" s="148">
        <v>4.3533333333333299</v>
      </c>
      <c r="B812" s="148">
        <v>37</v>
      </c>
      <c r="C812" s="148" t="s">
        <v>83</v>
      </c>
      <c r="D812" s="148">
        <v>17866</v>
      </c>
      <c r="E812" s="148" t="s">
        <v>200</v>
      </c>
      <c r="F812" s="148">
        <v>12.175000000000001</v>
      </c>
      <c r="G812" s="148">
        <v>450</v>
      </c>
      <c r="H812" s="148">
        <v>0.54800000000000004</v>
      </c>
      <c r="I812" s="148" t="s">
        <v>192</v>
      </c>
      <c r="J812" s="148" t="s">
        <v>75</v>
      </c>
    </row>
    <row r="813" spans="1:10" x14ac:dyDescent="0.35">
      <c r="A813" s="148">
        <v>4.4033333333333298</v>
      </c>
      <c r="B813" s="148">
        <v>37</v>
      </c>
      <c r="C813" s="148" t="s">
        <v>83</v>
      </c>
      <c r="D813" s="148">
        <v>18011</v>
      </c>
      <c r="E813" s="148" t="s">
        <v>200</v>
      </c>
      <c r="F813" s="148">
        <v>12.175000000000001</v>
      </c>
      <c r="G813" s="148">
        <v>450</v>
      </c>
      <c r="H813" s="148">
        <v>0.54800000000000004</v>
      </c>
      <c r="I813" s="148" t="s">
        <v>192</v>
      </c>
      <c r="J813" s="148" t="s">
        <v>75</v>
      </c>
    </row>
    <row r="814" spans="1:10" x14ac:dyDescent="0.35">
      <c r="A814" s="148">
        <v>4.4533333333333296</v>
      </c>
      <c r="B814" s="148">
        <v>37</v>
      </c>
      <c r="C814" s="148" t="s">
        <v>83</v>
      </c>
      <c r="D814" s="148">
        <v>17625</v>
      </c>
      <c r="E814" s="148" t="s">
        <v>200</v>
      </c>
      <c r="F814" s="148">
        <v>12.175000000000001</v>
      </c>
      <c r="G814" s="148">
        <v>450</v>
      </c>
      <c r="H814" s="148">
        <v>0.54800000000000004</v>
      </c>
      <c r="I814" s="148" t="s">
        <v>192</v>
      </c>
      <c r="J814" s="148" t="s">
        <v>75</v>
      </c>
    </row>
    <row r="815" spans="1:10" x14ac:dyDescent="0.35">
      <c r="A815" s="148">
        <v>4.5033333333333303</v>
      </c>
      <c r="B815" s="148">
        <v>37</v>
      </c>
      <c r="C815" s="148" t="s">
        <v>83</v>
      </c>
      <c r="D815" s="148">
        <v>18119</v>
      </c>
      <c r="E815" s="148" t="s">
        <v>200</v>
      </c>
      <c r="F815" s="148">
        <v>12.175000000000001</v>
      </c>
      <c r="G815" s="148">
        <v>450</v>
      </c>
      <c r="H815" s="148">
        <v>0.54800000000000004</v>
      </c>
      <c r="I815" s="148" t="s">
        <v>192</v>
      </c>
      <c r="J815" s="148" t="s">
        <v>75</v>
      </c>
    </row>
    <row r="816" spans="1:10" x14ac:dyDescent="0.35">
      <c r="A816" s="148">
        <v>4.5533333333333301</v>
      </c>
      <c r="B816" s="148">
        <v>37</v>
      </c>
      <c r="C816" s="148" t="s">
        <v>83</v>
      </c>
      <c r="D816" s="148">
        <v>17826</v>
      </c>
      <c r="E816" s="148" t="s">
        <v>200</v>
      </c>
      <c r="F816" s="148">
        <v>12.175000000000001</v>
      </c>
      <c r="G816" s="148">
        <v>450</v>
      </c>
      <c r="H816" s="148">
        <v>0.54800000000000004</v>
      </c>
      <c r="I816" s="148" t="s">
        <v>192</v>
      </c>
      <c r="J816" s="148" t="s">
        <v>75</v>
      </c>
    </row>
    <row r="817" spans="1:10" x14ac:dyDescent="0.35">
      <c r="A817" s="148">
        <v>4.6033333333333299</v>
      </c>
      <c r="B817" s="148">
        <v>37</v>
      </c>
      <c r="C817" s="148" t="s">
        <v>83</v>
      </c>
      <c r="D817" s="148">
        <v>18117</v>
      </c>
      <c r="E817" s="148" t="s">
        <v>200</v>
      </c>
      <c r="F817" s="148">
        <v>12.175000000000001</v>
      </c>
      <c r="G817" s="148">
        <v>450</v>
      </c>
      <c r="H817" s="148">
        <v>0.54800000000000004</v>
      </c>
      <c r="I817" s="148" t="s">
        <v>192</v>
      </c>
      <c r="J817" s="148" t="s">
        <v>75</v>
      </c>
    </row>
    <row r="818" spans="1:10" x14ac:dyDescent="0.35">
      <c r="A818" s="148">
        <v>4.6533333333333298</v>
      </c>
      <c r="B818" s="148">
        <v>36.9</v>
      </c>
      <c r="C818" s="148" t="s">
        <v>83</v>
      </c>
      <c r="D818" s="148">
        <v>17736</v>
      </c>
      <c r="E818" s="148" t="s">
        <v>200</v>
      </c>
      <c r="F818" s="148">
        <v>12.175000000000001</v>
      </c>
      <c r="G818" s="148">
        <v>450</v>
      </c>
      <c r="H818" s="148">
        <v>0.54800000000000004</v>
      </c>
      <c r="I818" s="148" t="s">
        <v>192</v>
      </c>
      <c r="J818" s="148" t="s">
        <v>75</v>
      </c>
    </row>
    <row r="819" spans="1:10" x14ac:dyDescent="0.35">
      <c r="A819" s="148">
        <v>4.7033333333333296</v>
      </c>
      <c r="B819" s="148">
        <v>37</v>
      </c>
      <c r="C819" s="148" t="s">
        <v>83</v>
      </c>
      <c r="D819" s="148">
        <v>17941</v>
      </c>
      <c r="E819" s="148" t="s">
        <v>200</v>
      </c>
      <c r="F819" s="148">
        <v>12.175000000000001</v>
      </c>
      <c r="G819" s="148">
        <v>450</v>
      </c>
      <c r="H819" s="148">
        <v>0.54800000000000004</v>
      </c>
      <c r="I819" s="148" t="s">
        <v>192</v>
      </c>
      <c r="J819" s="148" t="s">
        <v>75</v>
      </c>
    </row>
    <row r="820" spans="1:10" x14ac:dyDescent="0.35">
      <c r="A820" s="148">
        <v>4.7533333333333303</v>
      </c>
      <c r="B820" s="148">
        <v>37</v>
      </c>
      <c r="C820" s="148" t="s">
        <v>83</v>
      </c>
      <c r="D820" s="148">
        <v>17871</v>
      </c>
      <c r="E820" s="148" t="s">
        <v>200</v>
      </c>
      <c r="F820" s="148">
        <v>12.175000000000001</v>
      </c>
      <c r="G820" s="148">
        <v>450</v>
      </c>
      <c r="H820" s="148">
        <v>0.54800000000000004</v>
      </c>
      <c r="I820" s="148" t="s">
        <v>192</v>
      </c>
      <c r="J820" s="148" t="s">
        <v>75</v>
      </c>
    </row>
    <row r="821" spans="1:10" x14ac:dyDescent="0.35">
      <c r="A821" s="148">
        <v>4.8033333333333301</v>
      </c>
      <c r="B821" s="148">
        <v>37</v>
      </c>
      <c r="C821" s="148" t="s">
        <v>83</v>
      </c>
      <c r="D821" s="148">
        <v>18106</v>
      </c>
      <c r="E821" s="148" t="s">
        <v>200</v>
      </c>
      <c r="F821" s="148">
        <v>12.175000000000001</v>
      </c>
      <c r="G821" s="148">
        <v>450</v>
      </c>
      <c r="H821" s="148">
        <v>0.54800000000000004</v>
      </c>
      <c r="I821" s="148" t="s">
        <v>192</v>
      </c>
      <c r="J821" s="148" t="s">
        <v>75</v>
      </c>
    </row>
    <row r="822" spans="1:10" x14ac:dyDescent="0.35">
      <c r="A822" s="148">
        <v>4.8533333333333299</v>
      </c>
      <c r="B822" s="148">
        <v>37</v>
      </c>
      <c r="C822" s="148" t="s">
        <v>83</v>
      </c>
      <c r="D822" s="148">
        <v>18042</v>
      </c>
      <c r="E822" s="148" t="s">
        <v>200</v>
      </c>
      <c r="F822" s="148">
        <v>12.175000000000001</v>
      </c>
      <c r="G822" s="148">
        <v>450</v>
      </c>
      <c r="H822" s="148">
        <v>0.54800000000000004</v>
      </c>
      <c r="I822" s="148" t="s">
        <v>192</v>
      </c>
      <c r="J822" s="148" t="s">
        <v>75</v>
      </c>
    </row>
    <row r="823" spans="1:10" x14ac:dyDescent="0.35">
      <c r="A823" s="148">
        <v>4.9033333333333298</v>
      </c>
      <c r="B823" s="148">
        <v>37</v>
      </c>
      <c r="C823" s="148" t="s">
        <v>83</v>
      </c>
      <c r="D823" s="148">
        <v>17794</v>
      </c>
      <c r="E823" s="148" t="s">
        <v>200</v>
      </c>
      <c r="F823" s="148">
        <v>12.175000000000001</v>
      </c>
      <c r="G823" s="148">
        <v>450</v>
      </c>
      <c r="H823" s="148">
        <v>0.54800000000000004</v>
      </c>
      <c r="I823" s="148" t="s">
        <v>192</v>
      </c>
      <c r="J823" s="148" t="s">
        <v>75</v>
      </c>
    </row>
    <row r="824" spans="1:10" x14ac:dyDescent="0.35">
      <c r="A824" s="148">
        <v>4.9533333333333296</v>
      </c>
      <c r="B824" s="148">
        <v>37</v>
      </c>
      <c r="C824" s="148" t="s">
        <v>83</v>
      </c>
      <c r="D824" s="148">
        <v>17856</v>
      </c>
      <c r="E824" s="148" t="s">
        <v>200</v>
      </c>
      <c r="F824" s="148">
        <v>12.175000000000001</v>
      </c>
      <c r="G824" s="148">
        <v>450</v>
      </c>
      <c r="H824" s="148">
        <v>0.54800000000000004</v>
      </c>
      <c r="I824" s="148" t="s">
        <v>192</v>
      </c>
      <c r="J824" s="148" t="s">
        <v>75</v>
      </c>
    </row>
    <row r="825" spans="1:10" x14ac:dyDescent="0.35">
      <c r="A825" s="148">
        <v>5.0033333333333303</v>
      </c>
      <c r="B825" s="148">
        <v>37</v>
      </c>
      <c r="C825" s="148" t="s">
        <v>83</v>
      </c>
      <c r="D825" s="148">
        <v>17823</v>
      </c>
      <c r="E825" s="148" t="s">
        <v>200</v>
      </c>
      <c r="F825" s="148">
        <v>12.175000000000001</v>
      </c>
      <c r="G825" s="148">
        <v>450</v>
      </c>
      <c r="H825" s="148">
        <v>0.54800000000000004</v>
      </c>
      <c r="I825" s="148" t="s">
        <v>192</v>
      </c>
      <c r="J825" s="148" t="s">
        <v>75</v>
      </c>
    </row>
    <row r="826" spans="1:10" x14ac:dyDescent="0.35">
      <c r="A826" s="148">
        <v>5.0533333333333301</v>
      </c>
      <c r="B826" s="148">
        <v>37.1</v>
      </c>
      <c r="C826" s="148" t="s">
        <v>83</v>
      </c>
      <c r="D826" s="148">
        <v>17823</v>
      </c>
      <c r="E826" s="148" t="s">
        <v>200</v>
      </c>
      <c r="F826" s="148">
        <v>12.175000000000001</v>
      </c>
      <c r="G826" s="148">
        <v>450</v>
      </c>
      <c r="H826" s="148">
        <v>0.54800000000000004</v>
      </c>
      <c r="I826" s="148" t="s">
        <v>192</v>
      </c>
      <c r="J826" s="148" t="s">
        <v>75</v>
      </c>
    </row>
    <row r="827" spans="1:10" x14ac:dyDescent="0.35">
      <c r="A827" s="148">
        <v>5.1033333333333299</v>
      </c>
      <c r="B827" s="148">
        <v>37</v>
      </c>
      <c r="C827" s="148" t="s">
        <v>83</v>
      </c>
      <c r="D827" s="148">
        <v>17966</v>
      </c>
      <c r="E827" s="148" t="s">
        <v>200</v>
      </c>
      <c r="F827" s="148">
        <v>12.175000000000001</v>
      </c>
      <c r="G827" s="148">
        <v>450</v>
      </c>
      <c r="H827" s="148">
        <v>0.54800000000000004</v>
      </c>
      <c r="I827" s="148" t="s">
        <v>192</v>
      </c>
      <c r="J827" s="148" t="s">
        <v>75</v>
      </c>
    </row>
    <row r="828" spans="1:10" x14ac:dyDescent="0.35">
      <c r="A828" s="148">
        <v>5.1533333333333298</v>
      </c>
      <c r="B828" s="148">
        <v>37</v>
      </c>
      <c r="C828" s="148" t="s">
        <v>83</v>
      </c>
      <c r="D828" s="148">
        <v>18138</v>
      </c>
      <c r="E828" s="148" t="s">
        <v>200</v>
      </c>
      <c r="F828" s="148">
        <v>12.175000000000001</v>
      </c>
      <c r="G828" s="148">
        <v>450</v>
      </c>
      <c r="H828" s="148">
        <v>0.54800000000000004</v>
      </c>
      <c r="I828" s="148" t="s">
        <v>192</v>
      </c>
      <c r="J828" s="148" t="s">
        <v>75</v>
      </c>
    </row>
    <row r="829" spans="1:10" x14ac:dyDescent="0.35">
      <c r="A829" s="148">
        <v>5.2033333333333296</v>
      </c>
      <c r="B829" s="148">
        <v>37</v>
      </c>
      <c r="C829" s="148" t="s">
        <v>83</v>
      </c>
      <c r="D829" s="148">
        <v>17822</v>
      </c>
      <c r="E829" s="148" t="s">
        <v>200</v>
      </c>
      <c r="F829" s="148">
        <v>12.175000000000001</v>
      </c>
      <c r="G829" s="148">
        <v>450</v>
      </c>
      <c r="H829" s="148">
        <v>0.54800000000000004</v>
      </c>
      <c r="I829" s="148" t="s">
        <v>192</v>
      </c>
      <c r="J829" s="148" t="s">
        <v>75</v>
      </c>
    </row>
    <row r="830" spans="1:10" x14ac:dyDescent="0.35">
      <c r="A830" s="148">
        <v>5.2533333333333303</v>
      </c>
      <c r="B830" s="148">
        <v>37</v>
      </c>
      <c r="C830" s="148" t="s">
        <v>83</v>
      </c>
      <c r="D830" s="148">
        <v>17705</v>
      </c>
      <c r="E830" s="148" t="s">
        <v>200</v>
      </c>
      <c r="F830" s="148">
        <v>12.175000000000001</v>
      </c>
      <c r="G830" s="148">
        <v>450</v>
      </c>
      <c r="H830" s="148">
        <v>0.54800000000000004</v>
      </c>
      <c r="I830" s="148" t="s">
        <v>192</v>
      </c>
      <c r="J830" s="148" t="s">
        <v>75</v>
      </c>
    </row>
    <row r="831" spans="1:10" x14ac:dyDescent="0.35">
      <c r="A831" s="148">
        <v>5.3033333333333301</v>
      </c>
      <c r="B831" s="148">
        <v>37</v>
      </c>
      <c r="C831" s="148" t="s">
        <v>83</v>
      </c>
      <c r="D831" s="148">
        <v>17850</v>
      </c>
      <c r="E831" s="148" t="s">
        <v>200</v>
      </c>
      <c r="F831" s="148">
        <v>12.175000000000001</v>
      </c>
      <c r="G831" s="148">
        <v>450</v>
      </c>
      <c r="H831" s="148">
        <v>0.54800000000000004</v>
      </c>
      <c r="I831" s="148" t="s">
        <v>192</v>
      </c>
      <c r="J831" s="148" t="s">
        <v>75</v>
      </c>
    </row>
    <row r="832" spans="1:10" x14ac:dyDescent="0.35">
      <c r="A832" s="148">
        <v>5.3533333333333299</v>
      </c>
      <c r="B832" s="148">
        <v>37</v>
      </c>
      <c r="C832" s="148" t="s">
        <v>83</v>
      </c>
      <c r="D832" s="148">
        <v>17696</v>
      </c>
      <c r="E832" s="148" t="s">
        <v>200</v>
      </c>
      <c r="F832" s="148">
        <v>12.175000000000001</v>
      </c>
      <c r="G832" s="148">
        <v>450</v>
      </c>
      <c r="H832" s="148">
        <v>0.54800000000000004</v>
      </c>
      <c r="I832" s="148" t="s">
        <v>192</v>
      </c>
      <c r="J832" s="148" t="s">
        <v>75</v>
      </c>
    </row>
    <row r="833" spans="1:10" x14ac:dyDescent="0.35">
      <c r="A833" s="148">
        <v>5.4033333333333298</v>
      </c>
      <c r="B833" s="148">
        <v>37</v>
      </c>
      <c r="C833" s="148" t="s">
        <v>83</v>
      </c>
      <c r="D833" s="148">
        <v>17936</v>
      </c>
      <c r="E833" s="148" t="s">
        <v>200</v>
      </c>
      <c r="F833" s="148">
        <v>12.175000000000001</v>
      </c>
      <c r="G833" s="148">
        <v>450</v>
      </c>
      <c r="H833" s="148">
        <v>0.54800000000000004</v>
      </c>
      <c r="I833" s="148" t="s">
        <v>192</v>
      </c>
      <c r="J833" s="148" t="s">
        <v>75</v>
      </c>
    </row>
    <row r="834" spans="1:10" x14ac:dyDescent="0.35">
      <c r="A834" s="148">
        <v>5.4533333333333296</v>
      </c>
      <c r="B834" s="148">
        <v>37</v>
      </c>
      <c r="C834" s="148" t="s">
        <v>83</v>
      </c>
      <c r="D834" s="148">
        <v>17924</v>
      </c>
      <c r="E834" s="148" t="s">
        <v>200</v>
      </c>
      <c r="F834" s="148">
        <v>12.175000000000001</v>
      </c>
      <c r="G834" s="148">
        <v>450</v>
      </c>
      <c r="H834" s="148">
        <v>0.54800000000000004</v>
      </c>
      <c r="I834" s="148" t="s">
        <v>192</v>
      </c>
      <c r="J834" s="148" t="s">
        <v>75</v>
      </c>
    </row>
    <row r="835" spans="1:10" x14ac:dyDescent="0.35">
      <c r="A835" s="148">
        <v>5.5033333333333303</v>
      </c>
      <c r="B835" s="148">
        <v>37</v>
      </c>
      <c r="C835" s="148" t="s">
        <v>83</v>
      </c>
      <c r="D835" s="148">
        <v>17730</v>
      </c>
      <c r="E835" s="148" t="s">
        <v>200</v>
      </c>
      <c r="F835" s="148">
        <v>12.175000000000001</v>
      </c>
      <c r="G835" s="148">
        <v>450</v>
      </c>
      <c r="H835" s="148">
        <v>0.54800000000000004</v>
      </c>
      <c r="I835" s="148" t="s">
        <v>192</v>
      </c>
      <c r="J835" s="148" t="s">
        <v>75</v>
      </c>
    </row>
    <row r="836" spans="1:10" x14ac:dyDescent="0.35">
      <c r="A836" s="148">
        <v>5.5533333333333301</v>
      </c>
      <c r="B836" s="148">
        <v>37.1</v>
      </c>
      <c r="C836" s="148" t="s">
        <v>83</v>
      </c>
      <c r="D836" s="148">
        <v>17640</v>
      </c>
      <c r="E836" s="148" t="s">
        <v>200</v>
      </c>
      <c r="F836" s="148">
        <v>12.175000000000001</v>
      </c>
      <c r="G836" s="148">
        <v>450</v>
      </c>
      <c r="H836" s="148">
        <v>0.54800000000000004</v>
      </c>
      <c r="I836" s="148" t="s">
        <v>192</v>
      </c>
      <c r="J836" s="148" t="s">
        <v>75</v>
      </c>
    </row>
    <row r="837" spans="1:10" x14ac:dyDescent="0.35">
      <c r="A837" s="148">
        <v>5.6033333333333299</v>
      </c>
      <c r="B837" s="148">
        <v>37</v>
      </c>
      <c r="C837" s="148" t="s">
        <v>83</v>
      </c>
      <c r="D837" s="148">
        <v>17628</v>
      </c>
      <c r="E837" s="148" t="s">
        <v>200</v>
      </c>
      <c r="F837" s="148">
        <v>12.175000000000001</v>
      </c>
      <c r="G837" s="148">
        <v>450</v>
      </c>
      <c r="H837" s="148">
        <v>0.54800000000000004</v>
      </c>
      <c r="I837" s="148" t="s">
        <v>192</v>
      </c>
      <c r="J837" s="148" t="s">
        <v>75</v>
      </c>
    </row>
    <row r="838" spans="1:10" x14ac:dyDescent="0.35">
      <c r="A838" s="148">
        <v>5.6533333333333298</v>
      </c>
      <c r="B838" s="148">
        <v>37</v>
      </c>
      <c r="C838" s="148" t="s">
        <v>83</v>
      </c>
      <c r="D838" s="148">
        <v>18027</v>
      </c>
      <c r="E838" s="148" t="s">
        <v>200</v>
      </c>
      <c r="F838" s="148">
        <v>12.175000000000001</v>
      </c>
      <c r="G838" s="148">
        <v>450</v>
      </c>
      <c r="H838" s="148">
        <v>0.54800000000000004</v>
      </c>
      <c r="I838" s="148" t="s">
        <v>192</v>
      </c>
      <c r="J838" s="148" t="s">
        <v>75</v>
      </c>
    </row>
    <row r="839" spans="1:10" x14ac:dyDescent="0.35">
      <c r="A839" s="148">
        <v>5.7033333333333296</v>
      </c>
      <c r="B839" s="148">
        <v>37</v>
      </c>
      <c r="C839" s="148" t="s">
        <v>83</v>
      </c>
      <c r="D839" s="148">
        <v>17596</v>
      </c>
      <c r="E839" s="148" t="s">
        <v>200</v>
      </c>
      <c r="F839" s="148">
        <v>12.175000000000001</v>
      </c>
      <c r="G839" s="148">
        <v>450</v>
      </c>
      <c r="H839" s="148">
        <v>0.54800000000000004</v>
      </c>
      <c r="I839" s="148" t="s">
        <v>192</v>
      </c>
      <c r="J839" s="148" t="s">
        <v>75</v>
      </c>
    </row>
    <row r="840" spans="1:10" x14ac:dyDescent="0.35">
      <c r="A840" s="148">
        <v>5.7533333333333303</v>
      </c>
      <c r="B840" s="148">
        <v>37</v>
      </c>
      <c r="C840" s="148" t="s">
        <v>83</v>
      </c>
      <c r="D840" s="148">
        <v>17619</v>
      </c>
      <c r="E840" s="148" t="s">
        <v>200</v>
      </c>
      <c r="F840" s="148">
        <v>12.175000000000001</v>
      </c>
      <c r="G840" s="148">
        <v>450</v>
      </c>
      <c r="H840" s="148">
        <v>0.54800000000000004</v>
      </c>
      <c r="I840" s="148" t="s">
        <v>192</v>
      </c>
      <c r="J840" s="148" t="s">
        <v>75</v>
      </c>
    </row>
    <row r="841" spans="1:10" x14ac:dyDescent="0.35">
      <c r="A841" s="148">
        <v>5.8033333333333301</v>
      </c>
      <c r="B841" s="148">
        <v>37</v>
      </c>
      <c r="C841" s="148" t="s">
        <v>83</v>
      </c>
      <c r="D841" s="148">
        <v>17525</v>
      </c>
      <c r="E841" s="148" t="s">
        <v>200</v>
      </c>
      <c r="F841" s="148">
        <v>12.175000000000001</v>
      </c>
      <c r="G841" s="148">
        <v>450</v>
      </c>
      <c r="H841" s="148">
        <v>0.54800000000000004</v>
      </c>
      <c r="I841" s="148" t="s">
        <v>192</v>
      </c>
      <c r="J841" s="148" t="s">
        <v>75</v>
      </c>
    </row>
    <row r="842" spans="1:10" x14ac:dyDescent="0.35">
      <c r="A842" s="148">
        <v>5.8533333333333299</v>
      </c>
      <c r="B842" s="148">
        <v>37</v>
      </c>
      <c r="C842" s="148" t="s">
        <v>83</v>
      </c>
      <c r="D842" s="148">
        <v>17876</v>
      </c>
      <c r="E842" s="148" t="s">
        <v>200</v>
      </c>
      <c r="F842" s="148">
        <v>12.175000000000001</v>
      </c>
      <c r="G842" s="148">
        <v>450</v>
      </c>
      <c r="H842" s="148">
        <v>0.54800000000000004</v>
      </c>
      <c r="I842" s="148" t="s">
        <v>192</v>
      </c>
      <c r="J842" s="148" t="s">
        <v>75</v>
      </c>
    </row>
    <row r="843" spans="1:10" x14ac:dyDescent="0.35">
      <c r="A843" s="148">
        <v>5.9033333333333298</v>
      </c>
      <c r="B843" s="148">
        <v>37</v>
      </c>
      <c r="C843" s="148" t="s">
        <v>83</v>
      </c>
      <c r="D843" s="148">
        <v>17605</v>
      </c>
      <c r="E843" s="148" t="s">
        <v>200</v>
      </c>
      <c r="F843" s="148">
        <v>12.175000000000001</v>
      </c>
      <c r="G843" s="148">
        <v>450</v>
      </c>
      <c r="H843" s="148">
        <v>0.54800000000000004</v>
      </c>
      <c r="I843" s="148" t="s">
        <v>192</v>
      </c>
      <c r="J843" s="148" t="s">
        <v>75</v>
      </c>
    </row>
    <row r="844" spans="1:10" x14ac:dyDescent="0.35">
      <c r="A844" s="148">
        <v>5.9533333333333296</v>
      </c>
      <c r="B844" s="148">
        <v>37</v>
      </c>
      <c r="C844" s="148" t="s">
        <v>83</v>
      </c>
      <c r="D844" s="148">
        <v>17872</v>
      </c>
      <c r="E844" s="148" t="s">
        <v>200</v>
      </c>
      <c r="F844" s="148">
        <v>12.175000000000001</v>
      </c>
      <c r="G844" s="148">
        <v>450</v>
      </c>
      <c r="H844" s="148">
        <v>0.54800000000000004</v>
      </c>
      <c r="I844" s="148" t="s">
        <v>192</v>
      </c>
      <c r="J844" s="148" t="s">
        <v>75</v>
      </c>
    </row>
    <row r="845" spans="1:10" x14ac:dyDescent="0.35">
      <c r="A845" s="148">
        <v>6.0033333333333303</v>
      </c>
      <c r="B845" s="148">
        <v>37</v>
      </c>
      <c r="C845" s="148" t="s">
        <v>83</v>
      </c>
      <c r="D845" s="148">
        <v>17693</v>
      </c>
      <c r="E845" s="148" t="s">
        <v>200</v>
      </c>
      <c r="F845" s="148">
        <v>12.175000000000001</v>
      </c>
      <c r="G845" s="148">
        <v>450</v>
      </c>
      <c r="H845" s="148">
        <v>0.54800000000000004</v>
      </c>
      <c r="I845" s="148" t="s">
        <v>192</v>
      </c>
      <c r="J845" s="148" t="s">
        <v>75</v>
      </c>
    </row>
    <row r="846" spans="1:10" x14ac:dyDescent="0.35">
      <c r="A846" s="148">
        <v>6.0533333333333301</v>
      </c>
      <c r="B846" s="148">
        <v>37</v>
      </c>
      <c r="C846" s="148" t="s">
        <v>83</v>
      </c>
      <c r="D846" s="148">
        <v>17907</v>
      </c>
      <c r="E846" s="148" t="s">
        <v>200</v>
      </c>
      <c r="F846" s="148">
        <v>12.175000000000001</v>
      </c>
      <c r="G846" s="148">
        <v>450</v>
      </c>
      <c r="H846" s="148">
        <v>0.54800000000000004</v>
      </c>
      <c r="I846" s="148" t="s">
        <v>192</v>
      </c>
      <c r="J846" s="148" t="s">
        <v>75</v>
      </c>
    </row>
    <row r="847" spans="1:10" x14ac:dyDescent="0.35">
      <c r="A847" s="148">
        <v>6.1033333333333299</v>
      </c>
      <c r="B847" s="148">
        <v>37</v>
      </c>
      <c r="C847" s="148" t="s">
        <v>83</v>
      </c>
      <c r="D847" s="148">
        <v>17658</v>
      </c>
      <c r="E847" s="148" t="s">
        <v>200</v>
      </c>
      <c r="F847" s="148">
        <v>12.175000000000001</v>
      </c>
      <c r="G847" s="148">
        <v>450</v>
      </c>
      <c r="H847" s="148">
        <v>0.54800000000000004</v>
      </c>
      <c r="I847" s="148" t="s">
        <v>192</v>
      </c>
      <c r="J847" s="148" t="s">
        <v>75</v>
      </c>
    </row>
    <row r="848" spans="1:10" x14ac:dyDescent="0.35">
      <c r="A848" s="148">
        <v>6.1533333333333298</v>
      </c>
      <c r="B848" s="148">
        <v>37</v>
      </c>
      <c r="C848" s="148" t="s">
        <v>83</v>
      </c>
      <c r="D848" s="148">
        <v>17718</v>
      </c>
      <c r="E848" s="148" t="s">
        <v>200</v>
      </c>
      <c r="F848" s="148">
        <v>12.175000000000001</v>
      </c>
      <c r="G848" s="148">
        <v>450</v>
      </c>
      <c r="H848" s="148">
        <v>0.54800000000000004</v>
      </c>
      <c r="I848" s="148" t="s">
        <v>192</v>
      </c>
      <c r="J848" s="148" t="s">
        <v>75</v>
      </c>
    </row>
    <row r="849" spans="1:10" x14ac:dyDescent="0.35">
      <c r="A849" s="148">
        <v>6.2033333333333296</v>
      </c>
      <c r="B849" s="148">
        <v>37</v>
      </c>
      <c r="C849" s="148" t="s">
        <v>83</v>
      </c>
      <c r="D849" s="148">
        <v>17583</v>
      </c>
      <c r="E849" s="148" t="s">
        <v>200</v>
      </c>
      <c r="F849" s="148">
        <v>12.175000000000001</v>
      </c>
      <c r="G849" s="148">
        <v>450</v>
      </c>
      <c r="H849" s="148">
        <v>0.54800000000000004</v>
      </c>
      <c r="I849" s="148" t="s">
        <v>192</v>
      </c>
      <c r="J849" s="148" t="s">
        <v>75</v>
      </c>
    </row>
    <row r="850" spans="1:10" x14ac:dyDescent="0.35">
      <c r="A850" s="148">
        <v>6.2533333333333303</v>
      </c>
      <c r="B850" s="148">
        <v>37.1</v>
      </c>
      <c r="C850" s="148" t="s">
        <v>83</v>
      </c>
      <c r="D850" s="148">
        <v>17765</v>
      </c>
      <c r="E850" s="148" t="s">
        <v>200</v>
      </c>
      <c r="F850" s="148">
        <v>12.175000000000001</v>
      </c>
      <c r="G850" s="148">
        <v>450</v>
      </c>
      <c r="H850" s="148">
        <v>0.54800000000000004</v>
      </c>
      <c r="I850" s="148" t="s">
        <v>192</v>
      </c>
      <c r="J850" s="148" t="s">
        <v>75</v>
      </c>
    </row>
    <row r="851" spans="1:10" x14ac:dyDescent="0.35">
      <c r="A851" s="148">
        <v>6.3033333333333301</v>
      </c>
      <c r="B851" s="148">
        <v>37</v>
      </c>
      <c r="C851" s="148" t="s">
        <v>83</v>
      </c>
      <c r="D851" s="148">
        <v>17850</v>
      </c>
      <c r="E851" s="148" t="s">
        <v>200</v>
      </c>
      <c r="F851" s="148">
        <v>12.175000000000001</v>
      </c>
      <c r="G851" s="148">
        <v>450</v>
      </c>
      <c r="H851" s="148">
        <v>0.54800000000000004</v>
      </c>
      <c r="I851" s="148" t="s">
        <v>192</v>
      </c>
      <c r="J851" s="148" t="s">
        <v>75</v>
      </c>
    </row>
    <row r="852" spans="1:10" x14ac:dyDescent="0.35">
      <c r="A852" s="148">
        <v>6.3533333333333299</v>
      </c>
      <c r="B852" s="148">
        <v>37</v>
      </c>
      <c r="C852" s="148" t="s">
        <v>83</v>
      </c>
      <c r="D852" s="148">
        <v>17798</v>
      </c>
      <c r="E852" s="148" t="s">
        <v>200</v>
      </c>
      <c r="F852" s="148">
        <v>12.175000000000001</v>
      </c>
      <c r="G852" s="148">
        <v>450</v>
      </c>
      <c r="H852" s="148">
        <v>0.54800000000000004</v>
      </c>
      <c r="I852" s="148" t="s">
        <v>192</v>
      </c>
      <c r="J852" s="148" t="s">
        <v>75</v>
      </c>
    </row>
    <row r="853" spans="1:10" x14ac:dyDescent="0.35">
      <c r="A853" s="148">
        <v>6.4033333333333298</v>
      </c>
      <c r="B853" s="148">
        <v>37</v>
      </c>
      <c r="C853" s="148" t="s">
        <v>83</v>
      </c>
      <c r="D853" s="148">
        <v>17635</v>
      </c>
      <c r="E853" s="148" t="s">
        <v>200</v>
      </c>
      <c r="F853" s="148">
        <v>12.175000000000001</v>
      </c>
      <c r="G853" s="148">
        <v>450</v>
      </c>
      <c r="H853" s="148">
        <v>0.54800000000000004</v>
      </c>
      <c r="I853" s="148" t="s">
        <v>192</v>
      </c>
      <c r="J853" s="148" t="s">
        <v>75</v>
      </c>
    </row>
    <row r="854" spans="1:10" x14ac:dyDescent="0.35">
      <c r="A854" s="148">
        <v>6.4533333333333296</v>
      </c>
      <c r="B854" s="148">
        <v>37</v>
      </c>
      <c r="C854" s="148" t="s">
        <v>83</v>
      </c>
      <c r="D854" s="148">
        <v>17548</v>
      </c>
      <c r="E854" s="148" t="s">
        <v>200</v>
      </c>
      <c r="F854" s="148">
        <v>12.175000000000001</v>
      </c>
      <c r="G854" s="148">
        <v>450</v>
      </c>
      <c r="H854" s="148">
        <v>0.54800000000000004</v>
      </c>
      <c r="I854" s="148" t="s">
        <v>192</v>
      </c>
      <c r="J854" s="148" t="s">
        <v>75</v>
      </c>
    </row>
    <row r="855" spans="1:10" x14ac:dyDescent="0.35">
      <c r="A855" s="148">
        <v>6.5033333333333303</v>
      </c>
      <c r="B855" s="148">
        <v>37</v>
      </c>
      <c r="C855" s="148" t="s">
        <v>83</v>
      </c>
      <c r="D855" s="148">
        <v>17334</v>
      </c>
      <c r="E855" s="148" t="s">
        <v>200</v>
      </c>
      <c r="F855" s="148">
        <v>12.175000000000001</v>
      </c>
      <c r="G855" s="148">
        <v>450</v>
      </c>
      <c r="H855" s="148">
        <v>0.54800000000000004</v>
      </c>
      <c r="I855" s="148" t="s">
        <v>192</v>
      </c>
      <c r="J855" s="148" t="s">
        <v>75</v>
      </c>
    </row>
    <row r="856" spans="1:10" x14ac:dyDescent="0.35">
      <c r="A856" s="148">
        <v>6.5533333333333301</v>
      </c>
      <c r="B856" s="148">
        <v>37</v>
      </c>
      <c r="C856" s="148" t="s">
        <v>83</v>
      </c>
      <c r="D856" s="148">
        <v>17679</v>
      </c>
      <c r="E856" s="148" t="s">
        <v>200</v>
      </c>
      <c r="F856" s="148">
        <v>12.175000000000001</v>
      </c>
      <c r="G856" s="148">
        <v>450</v>
      </c>
      <c r="H856" s="148">
        <v>0.54800000000000004</v>
      </c>
      <c r="I856" s="148" t="s">
        <v>192</v>
      </c>
      <c r="J856" s="148" t="s">
        <v>75</v>
      </c>
    </row>
    <row r="857" spans="1:10" x14ac:dyDescent="0.35">
      <c r="A857" s="148">
        <v>6.6033333333333299</v>
      </c>
      <c r="B857" s="148">
        <v>37</v>
      </c>
      <c r="C857" s="148" t="s">
        <v>83</v>
      </c>
      <c r="D857" s="148">
        <v>17781</v>
      </c>
      <c r="E857" s="148" t="s">
        <v>200</v>
      </c>
      <c r="F857" s="148">
        <v>12.175000000000001</v>
      </c>
      <c r="G857" s="148">
        <v>450</v>
      </c>
      <c r="H857" s="148">
        <v>0.54800000000000004</v>
      </c>
      <c r="I857" s="148" t="s">
        <v>192</v>
      </c>
      <c r="J857" s="148" t="s">
        <v>75</v>
      </c>
    </row>
    <row r="858" spans="1:10" x14ac:dyDescent="0.35">
      <c r="A858" s="148">
        <v>6.6533333333333298</v>
      </c>
      <c r="B858" s="148">
        <v>37</v>
      </c>
      <c r="C858" s="148" t="s">
        <v>83</v>
      </c>
      <c r="D858" s="148">
        <v>17863</v>
      </c>
      <c r="E858" s="148" t="s">
        <v>200</v>
      </c>
      <c r="F858" s="148">
        <v>12.175000000000001</v>
      </c>
      <c r="G858" s="148">
        <v>450</v>
      </c>
      <c r="H858" s="148">
        <v>0.54800000000000004</v>
      </c>
      <c r="I858" s="148" t="s">
        <v>192</v>
      </c>
      <c r="J858" s="148" t="s">
        <v>75</v>
      </c>
    </row>
    <row r="859" spans="1:10" x14ac:dyDescent="0.35">
      <c r="A859" s="148">
        <v>6.7033333333333296</v>
      </c>
      <c r="B859" s="148">
        <v>37</v>
      </c>
      <c r="C859" s="148" t="s">
        <v>83</v>
      </c>
      <c r="D859" s="148">
        <v>17814</v>
      </c>
      <c r="E859" s="148" t="s">
        <v>200</v>
      </c>
      <c r="F859" s="148">
        <v>12.175000000000001</v>
      </c>
      <c r="G859" s="148">
        <v>450</v>
      </c>
      <c r="H859" s="148">
        <v>0.54800000000000004</v>
      </c>
      <c r="I859" s="148" t="s">
        <v>192</v>
      </c>
      <c r="J859" s="148" t="s">
        <v>75</v>
      </c>
    </row>
    <row r="860" spans="1:10" x14ac:dyDescent="0.35">
      <c r="A860" s="148">
        <v>6.7533333333333303</v>
      </c>
      <c r="B860" s="148">
        <v>37</v>
      </c>
      <c r="C860" s="148" t="s">
        <v>83</v>
      </c>
      <c r="D860" s="148">
        <v>17782</v>
      </c>
      <c r="E860" s="148" t="s">
        <v>200</v>
      </c>
      <c r="F860" s="148">
        <v>12.175000000000001</v>
      </c>
      <c r="G860" s="148">
        <v>450</v>
      </c>
      <c r="H860" s="148">
        <v>0.54800000000000004</v>
      </c>
      <c r="I860" s="148" t="s">
        <v>192</v>
      </c>
      <c r="J860" s="148" t="s">
        <v>75</v>
      </c>
    </row>
    <row r="861" spans="1:10" x14ac:dyDescent="0.35">
      <c r="A861" s="148">
        <v>6.8033333333333301</v>
      </c>
      <c r="B861" s="148">
        <v>37</v>
      </c>
      <c r="C861" s="148" t="s">
        <v>83</v>
      </c>
      <c r="D861" s="148">
        <v>17597</v>
      </c>
      <c r="E861" s="148" t="s">
        <v>200</v>
      </c>
      <c r="F861" s="148">
        <v>12.175000000000001</v>
      </c>
      <c r="G861" s="148">
        <v>450</v>
      </c>
      <c r="H861" s="148">
        <v>0.54800000000000004</v>
      </c>
      <c r="I861" s="148" t="s">
        <v>192</v>
      </c>
      <c r="J861" s="148" t="s">
        <v>75</v>
      </c>
    </row>
    <row r="862" spans="1:10" x14ac:dyDescent="0.35">
      <c r="A862" s="148">
        <v>6.8533333333333299</v>
      </c>
      <c r="B862" s="148">
        <v>37</v>
      </c>
      <c r="C862" s="148" t="s">
        <v>83</v>
      </c>
      <c r="D862" s="148">
        <v>17725</v>
      </c>
      <c r="E862" s="148" t="s">
        <v>200</v>
      </c>
      <c r="F862" s="148">
        <v>12.175000000000001</v>
      </c>
      <c r="G862" s="148">
        <v>450</v>
      </c>
      <c r="H862" s="148">
        <v>0.54800000000000004</v>
      </c>
      <c r="I862" s="148" t="s">
        <v>192</v>
      </c>
      <c r="J862" s="148" t="s">
        <v>75</v>
      </c>
    </row>
    <row r="863" spans="1:10" x14ac:dyDescent="0.35">
      <c r="A863" s="148">
        <v>6.9033333333333298</v>
      </c>
      <c r="B863" s="148">
        <v>37</v>
      </c>
      <c r="C863" s="148" t="s">
        <v>83</v>
      </c>
      <c r="D863" s="148">
        <v>17800</v>
      </c>
      <c r="E863" s="148" t="s">
        <v>200</v>
      </c>
      <c r="F863" s="148">
        <v>12.175000000000001</v>
      </c>
      <c r="G863" s="148">
        <v>450</v>
      </c>
      <c r="H863" s="148">
        <v>0.54800000000000004</v>
      </c>
      <c r="I863" s="148" t="s">
        <v>192</v>
      </c>
      <c r="J863" s="148" t="s">
        <v>75</v>
      </c>
    </row>
    <row r="864" spans="1:10" x14ac:dyDescent="0.35">
      <c r="A864" s="148">
        <v>6.9533333333333296</v>
      </c>
      <c r="B864" s="148">
        <v>37</v>
      </c>
      <c r="C864" s="148" t="s">
        <v>83</v>
      </c>
      <c r="D864" s="148">
        <v>17636</v>
      </c>
      <c r="E864" s="148" t="s">
        <v>200</v>
      </c>
      <c r="F864" s="148">
        <v>12.175000000000001</v>
      </c>
      <c r="G864" s="148">
        <v>450</v>
      </c>
      <c r="H864" s="148">
        <v>0.54800000000000004</v>
      </c>
      <c r="I864" s="148" t="s">
        <v>192</v>
      </c>
      <c r="J864" s="148" t="s">
        <v>75</v>
      </c>
    </row>
    <row r="865" spans="1:10" x14ac:dyDescent="0.35">
      <c r="A865" s="148">
        <v>7.0033333333333303</v>
      </c>
      <c r="B865" s="148">
        <v>37</v>
      </c>
      <c r="C865" s="148" t="s">
        <v>83</v>
      </c>
      <c r="D865" s="148">
        <v>17747</v>
      </c>
      <c r="E865" s="148" t="s">
        <v>200</v>
      </c>
      <c r="F865" s="148">
        <v>12.175000000000001</v>
      </c>
      <c r="G865" s="148">
        <v>450</v>
      </c>
      <c r="H865" s="148">
        <v>0.54800000000000004</v>
      </c>
      <c r="I865" s="148" t="s">
        <v>192</v>
      </c>
      <c r="J865" s="148" t="s">
        <v>75</v>
      </c>
    </row>
    <row r="866" spans="1:10" x14ac:dyDescent="0.35">
      <c r="A866" s="148">
        <v>7.0533333333333301</v>
      </c>
      <c r="B866" s="148">
        <v>37</v>
      </c>
      <c r="C866" s="148" t="s">
        <v>83</v>
      </c>
      <c r="D866" s="148">
        <v>17561</v>
      </c>
      <c r="E866" s="148" t="s">
        <v>200</v>
      </c>
      <c r="F866" s="148">
        <v>12.175000000000001</v>
      </c>
      <c r="G866" s="148">
        <v>450</v>
      </c>
      <c r="H866" s="148">
        <v>0.54800000000000004</v>
      </c>
      <c r="I866" s="148" t="s">
        <v>192</v>
      </c>
      <c r="J866" s="148" t="s">
        <v>75</v>
      </c>
    </row>
    <row r="867" spans="1:10" x14ac:dyDescent="0.35">
      <c r="A867" s="148">
        <v>7.1033333333333299</v>
      </c>
      <c r="B867" s="148">
        <v>37</v>
      </c>
      <c r="C867" s="148" t="s">
        <v>83</v>
      </c>
      <c r="D867" s="148">
        <v>17708</v>
      </c>
      <c r="E867" s="148" t="s">
        <v>200</v>
      </c>
      <c r="F867" s="148">
        <v>12.175000000000001</v>
      </c>
      <c r="G867" s="148">
        <v>450</v>
      </c>
      <c r="H867" s="148">
        <v>0.54800000000000004</v>
      </c>
      <c r="I867" s="148" t="s">
        <v>192</v>
      </c>
      <c r="J867" s="148" t="s">
        <v>75</v>
      </c>
    </row>
    <row r="868" spans="1:10" x14ac:dyDescent="0.35">
      <c r="A868" s="148">
        <v>7.1533333333333298</v>
      </c>
      <c r="B868" s="148">
        <v>37</v>
      </c>
      <c r="C868" s="148" t="s">
        <v>83</v>
      </c>
      <c r="D868" s="148">
        <v>17547</v>
      </c>
      <c r="E868" s="148" t="s">
        <v>200</v>
      </c>
      <c r="F868" s="148">
        <v>12.175000000000001</v>
      </c>
      <c r="G868" s="148">
        <v>450</v>
      </c>
      <c r="H868" s="148">
        <v>0.54800000000000004</v>
      </c>
      <c r="I868" s="148" t="s">
        <v>192</v>
      </c>
      <c r="J868" s="148" t="s">
        <v>75</v>
      </c>
    </row>
    <row r="869" spans="1:10" x14ac:dyDescent="0.35">
      <c r="A869" s="148">
        <v>7.2033333333333296</v>
      </c>
      <c r="B869" s="148">
        <v>37</v>
      </c>
      <c r="C869" s="148" t="s">
        <v>83</v>
      </c>
      <c r="D869" s="148">
        <v>17844</v>
      </c>
      <c r="E869" s="148" t="s">
        <v>200</v>
      </c>
      <c r="F869" s="148">
        <v>12.175000000000001</v>
      </c>
      <c r="G869" s="148">
        <v>450</v>
      </c>
      <c r="H869" s="148">
        <v>0.54800000000000004</v>
      </c>
      <c r="I869" s="148" t="s">
        <v>192</v>
      </c>
      <c r="J869" s="148" t="s">
        <v>75</v>
      </c>
    </row>
    <row r="870" spans="1:10" x14ac:dyDescent="0.35">
      <c r="A870" s="148">
        <v>7.2533333333333303</v>
      </c>
      <c r="B870" s="148">
        <v>37</v>
      </c>
      <c r="C870" s="148" t="s">
        <v>83</v>
      </c>
      <c r="D870" s="148">
        <v>17476</v>
      </c>
      <c r="E870" s="148" t="s">
        <v>200</v>
      </c>
      <c r="F870" s="148">
        <v>12.175000000000001</v>
      </c>
      <c r="G870" s="148">
        <v>450</v>
      </c>
      <c r="H870" s="148">
        <v>0.54800000000000004</v>
      </c>
      <c r="I870" s="148" t="s">
        <v>192</v>
      </c>
      <c r="J870" s="148" t="s">
        <v>75</v>
      </c>
    </row>
    <row r="871" spans="1:10" x14ac:dyDescent="0.35">
      <c r="A871" s="148">
        <v>7.3033333333333301</v>
      </c>
      <c r="B871" s="148">
        <v>37</v>
      </c>
      <c r="C871" s="148" t="s">
        <v>83</v>
      </c>
      <c r="D871" s="148">
        <v>17490</v>
      </c>
      <c r="E871" s="148" t="s">
        <v>200</v>
      </c>
      <c r="F871" s="148">
        <v>12.175000000000001</v>
      </c>
      <c r="G871" s="148">
        <v>450</v>
      </c>
      <c r="H871" s="148">
        <v>0.54800000000000004</v>
      </c>
      <c r="I871" s="148" t="s">
        <v>192</v>
      </c>
      <c r="J871" s="148" t="s">
        <v>75</v>
      </c>
    </row>
    <row r="872" spans="1:10" x14ac:dyDescent="0.35">
      <c r="A872" s="148">
        <v>7.3533333333333299</v>
      </c>
      <c r="B872" s="148">
        <v>37</v>
      </c>
      <c r="C872" s="148" t="s">
        <v>83</v>
      </c>
      <c r="D872" s="148">
        <v>17705</v>
      </c>
      <c r="E872" s="148" t="s">
        <v>200</v>
      </c>
      <c r="F872" s="148">
        <v>12.175000000000001</v>
      </c>
      <c r="G872" s="148">
        <v>450</v>
      </c>
      <c r="H872" s="148">
        <v>0.54800000000000004</v>
      </c>
      <c r="I872" s="148" t="s">
        <v>192</v>
      </c>
      <c r="J872" s="148" t="s">
        <v>75</v>
      </c>
    </row>
    <row r="873" spans="1:10" x14ac:dyDescent="0.35">
      <c r="A873" s="148">
        <v>7.4033333333333298</v>
      </c>
      <c r="B873" s="148">
        <v>37</v>
      </c>
      <c r="C873" s="148" t="s">
        <v>83</v>
      </c>
      <c r="D873" s="148">
        <v>17752</v>
      </c>
      <c r="E873" s="148" t="s">
        <v>200</v>
      </c>
      <c r="F873" s="148">
        <v>12.175000000000001</v>
      </c>
      <c r="G873" s="148">
        <v>450</v>
      </c>
      <c r="H873" s="148">
        <v>0.54800000000000004</v>
      </c>
      <c r="I873" s="148" t="s">
        <v>192</v>
      </c>
      <c r="J873" s="148" t="s">
        <v>75</v>
      </c>
    </row>
    <row r="874" spans="1:10" x14ac:dyDescent="0.35">
      <c r="A874" s="148">
        <v>7.4533333333333296</v>
      </c>
      <c r="B874" s="148">
        <v>37</v>
      </c>
      <c r="C874" s="148" t="s">
        <v>83</v>
      </c>
      <c r="D874" s="148">
        <v>17405</v>
      </c>
      <c r="E874" s="148" t="s">
        <v>200</v>
      </c>
      <c r="F874" s="148">
        <v>12.175000000000001</v>
      </c>
      <c r="G874" s="148">
        <v>450</v>
      </c>
      <c r="H874" s="148">
        <v>0.54800000000000004</v>
      </c>
      <c r="I874" s="148" t="s">
        <v>192</v>
      </c>
      <c r="J874" s="148" t="s">
        <v>75</v>
      </c>
    </row>
    <row r="875" spans="1:10" x14ac:dyDescent="0.35">
      <c r="A875" s="148">
        <v>7.5033333333333303</v>
      </c>
      <c r="B875" s="148">
        <v>37</v>
      </c>
      <c r="C875" s="148" t="s">
        <v>83</v>
      </c>
      <c r="D875" s="148">
        <v>17591</v>
      </c>
      <c r="E875" s="148" t="s">
        <v>200</v>
      </c>
      <c r="F875" s="148">
        <v>12.175000000000001</v>
      </c>
      <c r="G875" s="148">
        <v>450</v>
      </c>
      <c r="H875" s="148">
        <v>0.54800000000000004</v>
      </c>
      <c r="I875" s="148" t="s">
        <v>192</v>
      </c>
      <c r="J875" s="148" t="s">
        <v>75</v>
      </c>
    </row>
    <row r="876" spans="1:10" x14ac:dyDescent="0.35">
      <c r="A876" s="148">
        <v>7.5533333333333301</v>
      </c>
      <c r="B876" s="148">
        <v>37</v>
      </c>
      <c r="C876" s="148" t="s">
        <v>83</v>
      </c>
      <c r="D876" s="148">
        <v>17271</v>
      </c>
      <c r="E876" s="148" t="s">
        <v>200</v>
      </c>
      <c r="F876" s="148">
        <v>12.175000000000001</v>
      </c>
      <c r="G876" s="148">
        <v>450</v>
      </c>
      <c r="H876" s="148">
        <v>0.54800000000000004</v>
      </c>
      <c r="I876" s="148" t="s">
        <v>192</v>
      </c>
      <c r="J876" s="148" t="s">
        <v>75</v>
      </c>
    </row>
    <row r="877" spans="1:10" x14ac:dyDescent="0.35">
      <c r="A877" s="148">
        <v>7.6033333333333299</v>
      </c>
      <c r="B877" s="148">
        <v>37</v>
      </c>
      <c r="C877" s="148" t="s">
        <v>83</v>
      </c>
      <c r="D877" s="148">
        <v>17402</v>
      </c>
      <c r="E877" s="148" t="s">
        <v>200</v>
      </c>
      <c r="F877" s="148">
        <v>12.175000000000001</v>
      </c>
      <c r="G877" s="148">
        <v>450</v>
      </c>
      <c r="H877" s="148">
        <v>0.54800000000000004</v>
      </c>
      <c r="I877" s="148" t="s">
        <v>192</v>
      </c>
      <c r="J877" s="148" t="s">
        <v>75</v>
      </c>
    </row>
    <row r="878" spans="1:10" x14ac:dyDescent="0.35">
      <c r="A878" s="148">
        <v>7.6533333333333298</v>
      </c>
      <c r="B878" s="148">
        <v>37</v>
      </c>
      <c r="C878" s="148" t="s">
        <v>83</v>
      </c>
      <c r="D878" s="148">
        <v>17485</v>
      </c>
      <c r="E878" s="148" t="s">
        <v>200</v>
      </c>
      <c r="F878" s="148">
        <v>12.175000000000001</v>
      </c>
      <c r="G878" s="148">
        <v>450</v>
      </c>
      <c r="H878" s="148">
        <v>0.54800000000000004</v>
      </c>
      <c r="I878" s="148" t="s">
        <v>192</v>
      </c>
      <c r="J878" s="148" t="s">
        <v>75</v>
      </c>
    </row>
    <row r="879" spans="1:10" x14ac:dyDescent="0.35">
      <c r="A879" s="148">
        <v>7.7033333333333296</v>
      </c>
      <c r="B879" s="148">
        <v>37</v>
      </c>
      <c r="C879" s="148" t="s">
        <v>83</v>
      </c>
      <c r="D879" s="148">
        <v>17541</v>
      </c>
      <c r="E879" s="148" t="s">
        <v>200</v>
      </c>
      <c r="F879" s="148">
        <v>12.175000000000001</v>
      </c>
      <c r="G879" s="148">
        <v>450</v>
      </c>
      <c r="H879" s="148">
        <v>0.54800000000000004</v>
      </c>
      <c r="I879" s="148" t="s">
        <v>192</v>
      </c>
      <c r="J879" s="148" t="s">
        <v>75</v>
      </c>
    </row>
    <row r="880" spans="1:10" x14ac:dyDescent="0.35">
      <c r="A880" s="148">
        <v>7.7533333333333303</v>
      </c>
      <c r="B880" s="148">
        <v>37</v>
      </c>
      <c r="C880" s="148" t="s">
        <v>83</v>
      </c>
      <c r="D880" s="148">
        <v>17407</v>
      </c>
      <c r="E880" s="148" t="s">
        <v>200</v>
      </c>
      <c r="F880" s="148">
        <v>12.175000000000001</v>
      </c>
      <c r="G880" s="148">
        <v>450</v>
      </c>
      <c r="H880" s="148">
        <v>0.54800000000000004</v>
      </c>
      <c r="I880" s="148" t="s">
        <v>192</v>
      </c>
      <c r="J880" s="148" t="s">
        <v>75</v>
      </c>
    </row>
    <row r="881" spans="1:10" x14ac:dyDescent="0.35">
      <c r="A881" s="148">
        <v>7.8033333333333301</v>
      </c>
      <c r="B881" s="148">
        <v>37</v>
      </c>
      <c r="C881" s="148" t="s">
        <v>83</v>
      </c>
      <c r="D881" s="148">
        <v>17528</v>
      </c>
      <c r="E881" s="148" t="s">
        <v>200</v>
      </c>
      <c r="F881" s="148">
        <v>12.175000000000001</v>
      </c>
      <c r="G881" s="148">
        <v>450</v>
      </c>
      <c r="H881" s="148">
        <v>0.54800000000000004</v>
      </c>
      <c r="I881" s="148" t="s">
        <v>192</v>
      </c>
      <c r="J881" s="148" t="s">
        <v>75</v>
      </c>
    </row>
    <row r="882" spans="1:10" x14ac:dyDescent="0.35">
      <c r="A882" s="148">
        <v>7.8533333333333299</v>
      </c>
      <c r="B882" s="148">
        <v>37.1</v>
      </c>
      <c r="C882" s="148" t="s">
        <v>83</v>
      </c>
      <c r="D882" s="148">
        <v>17460</v>
      </c>
      <c r="E882" s="148" t="s">
        <v>200</v>
      </c>
      <c r="F882" s="148">
        <v>12.175000000000001</v>
      </c>
      <c r="G882" s="148">
        <v>450</v>
      </c>
      <c r="H882" s="148">
        <v>0.54800000000000004</v>
      </c>
      <c r="I882" s="148" t="s">
        <v>192</v>
      </c>
      <c r="J882" s="148" t="s">
        <v>75</v>
      </c>
    </row>
    <row r="883" spans="1:10" x14ac:dyDescent="0.35">
      <c r="A883" s="148">
        <v>7.9033333333333298</v>
      </c>
      <c r="B883" s="148">
        <v>37</v>
      </c>
      <c r="C883" s="148" t="s">
        <v>83</v>
      </c>
      <c r="D883" s="148">
        <v>17570</v>
      </c>
      <c r="E883" s="148" t="s">
        <v>200</v>
      </c>
      <c r="F883" s="148">
        <v>12.175000000000001</v>
      </c>
      <c r="G883" s="148">
        <v>450</v>
      </c>
      <c r="H883" s="148">
        <v>0.54800000000000004</v>
      </c>
      <c r="I883" s="148" t="s">
        <v>192</v>
      </c>
      <c r="J883" s="148" t="s">
        <v>75</v>
      </c>
    </row>
    <row r="884" spans="1:10" x14ac:dyDescent="0.35">
      <c r="A884" s="148">
        <v>7.9533333333333296</v>
      </c>
      <c r="B884" s="148">
        <v>37</v>
      </c>
      <c r="C884" s="148" t="s">
        <v>83</v>
      </c>
      <c r="D884" s="148">
        <v>17396</v>
      </c>
      <c r="E884" s="148" t="s">
        <v>200</v>
      </c>
      <c r="F884" s="148">
        <v>12.175000000000001</v>
      </c>
      <c r="G884" s="148">
        <v>450</v>
      </c>
      <c r="H884" s="148">
        <v>0.54800000000000004</v>
      </c>
      <c r="I884" s="148" t="s">
        <v>192</v>
      </c>
      <c r="J884" s="148" t="s">
        <v>75</v>
      </c>
    </row>
    <row r="885" spans="1:10" x14ac:dyDescent="0.35">
      <c r="A885" s="148">
        <v>8.0033333333333303</v>
      </c>
      <c r="B885" s="148">
        <v>37</v>
      </c>
      <c r="C885" s="148" t="s">
        <v>83</v>
      </c>
      <c r="D885" s="148">
        <v>17409</v>
      </c>
      <c r="E885" s="148" t="s">
        <v>200</v>
      </c>
      <c r="F885" s="148">
        <v>12.175000000000001</v>
      </c>
      <c r="G885" s="148">
        <v>450</v>
      </c>
      <c r="H885" s="148">
        <v>0.54800000000000004</v>
      </c>
      <c r="I885" s="148" t="s">
        <v>192</v>
      </c>
      <c r="J885" s="148" t="s">
        <v>75</v>
      </c>
    </row>
    <row r="886" spans="1:10" x14ac:dyDescent="0.35">
      <c r="A886" s="148">
        <v>8.0533333333333292</v>
      </c>
      <c r="B886" s="148">
        <v>37</v>
      </c>
      <c r="C886" s="148" t="s">
        <v>83</v>
      </c>
      <c r="D886" s="148">
        <v>17593</v>
      </c>
      <c r="E886" s="148" t="s">
        <v>200</v>
      </c>
      <c r="F886" s="148">
        <v>12.175000000000001</v>
      </c>
      <c r="G886" s="148">
        <v>450</v>
      </c>
      <c r="H886" s="148">
        <v>0.54800000000000004</v>
      </c>
      <c r="I886" s="148" t="s">
        <v>192</v>
      </c>
      <c r="J886" s="148" t="s">
        <v>75</v>
      </c>
    </row>
    <row r="887" spans="1:10" x14ac:dyDescent="0.35">
      <c r="A887" s="148">
        <v>8.1033333333333299</v>
      </c>
      <c r="B887" s="148">
        <v>37</v>
      </c>
      <c r="C887" s="148" t="s">
        <v>83</v>
      </c>
      <c r="D887" s="148">
        <v>17778</v>
      </c>
      <c r="E887" s="148" t="s">
        <v>200</v>
      </c>
      <c r="F887" s="148">
        <v>12.175000000000001</v>
      </c>
      <c r="G887" s="148">
        <v>450</v>
      </c>
      <c r="H887" s="148">
        <v>0.54800000000000004</v>
      </c>
      <c r="I887" s="148" t="s">
        <v>192</v>
      </c>
      <c r="J887" s="148" t="s">
        <v>75</v>
      </c>
    </row>
    <row r="888" spans="1:10" x14ac:dyDescent="0.35">
      <c r="A888" s="148">
        <v>8.1533333333333307</v>
      </c>
      <c r="B888" s="148">
        <v>37</v>
      </c>
      <c r="C888" s="148" t="s">
        <v>83</v>
      </c>
      <c r="D888" s="148">
        <v>17529</v>
      </c>
      <c r="E888" s="148" t="s">
        <v>200</v>
      </c>
      <c r="F888" s="148">
        <v>12.175000000000001</v>
      </c>
      <c r="G888" s="148">
        <v>450</v>
      </c>
      <c r="H888" s="148">
        <v>0.54800000000000004</v>
      </c>
      <c r="I888" s="148" t="s">
        <v>192</v>
      </c>
      <c r="J888" s="148" t="s">
        <v>75</v>
      </c>
    </row>
    <row r="889" spans="1:10" x14ac:dyDescent="0.35">
      <c r="A889" s="148">
        <v>8.2033333333333296</v>
      </c>
      <c r="B889" s="148">
        <v>37</v>
      </c>
      <c r="C889" s="148" t="s">
        <v>83</v>
      </c>
      <c r="D889" s="148">
        <v>17436</v>
      </c>
      <c r="E889" s="148" t="s">
        <v>200</v>
      </c>
      <c r="F889" s="148">
        <v>12.175000000000001</v>
      </c>
      <c r="G889" s="148">
        <v>450</v>
      </c>
      <c r="H889" s="148">
        <v>0.54800000000000004</v>
      </c>
      <c r="I889" s="148" t="s">
        <v>192</v>
      </c>
      <c r="J889" s="148" t="s">
        <v>75</v>
      </c>
    </row>
    <row r="890" spans="1:10" x14ac:dyDescent="0.35">
      <c r="A890" s="148">
        <v>8.2533333333333303</v>
      </c>
      <c r="B890" s="148">
        <v>36.9</v>
      </c>
      <c r="C890" s="148" t="s">
        <v>83</v>
      </c>
      <c r="D890" s="148">
        <v>17333</v>
      </c>
      <c r="E890" s="148" t="s">
        <v>200</v>
      </c>
      <c r="F890" s="148">
        <v>12.175000000000001</v>
      </c>
      <c r="G890" s="148">
        <v>450</v>
      </c>
      <c r="H890" s="148">
        <v>0.54800000000000004</v>
      </c>
      <c r="I890" s="148" t="s">
        <v>192</v>
      </c>
      <c r="J890" s="148" t="s">
        <v>75</v>
      </c>
    </row>
    <row r="891" spans="1:10" x14ac:dyDescent="0.35">
      <c r="A891" s="148">
        <v>8.3033333333333292</v>
      </c>
      <c r="B891" s="148">
        <v>37</v>
      </c>
      <c r="C891" s="148" t="s">
        <v>83</v>
      </c>
      <c r="D891" s="148">
        <v>17580</v>
      </c>
      <c r="E891" s="148" t="s">
        <v>200</v>
      </c>
      <c r="F891" s="148">
        <v>12.175000000000001</v>
      </c>
      <c r="G891" s="148">
        <v>450</v>
      </c>
      <c r="H891" s="148">
        <v>0.54800000000000004</v>
      </c>
      <c r="I891" s="148" t="s">
        <v>192</v>
      </c>
      <c r="J891" s="148" t="s">
        <v>75</v>
      </c>
    </row>
    <row r="892" spans="1:10" x14ac:dyDescent="0.35">
      <c r="A892" s="148">
        <v>8.3533333333333299</v>
      </c>
      <c r="B892" s="148">
        <v>37</v>
      </c>
      <c r="C892" s="148" t="s">
        <v>83</v>
      </c>
      <c r="D892" s="148">
        <v>17578</v>
      </c>
      <c r="E892" s="148" t="s">
        <v>200</v>
      </c>
      <c r="F892" s="148">
        <v>12.175000000000001</v>
      </c>
      <c r="G892" s="148">
        <v>450</v>
      </c>
      <c r="H892" s="148">
        <v>0.54800000000000004</v>
      </c>
      <c r="I892" s="148" t="s">
        <v>192</v>
      </c>
      <c r="J892" s="148" t="s">
        <v>75</v>
      </c>
    </row>
    <row r="893" spans="1:10" x14ac:dyDescent="0.35">
      <c r="A893" s="148">
        <v>8.4033333333333307</v>
      </c>
      <c r="B893" s="148">
        <v>37</v>
      </c>
      <c r="C893" s="148" t="s">
        <v>83</v>
      </c>
      <c r="D893" s="148">
        <v>17322</v>
      </c>
      <c r="E893" s="148" t="s">
        <v>200</v>
      </c>
      <c r="F893" s="148">
        <v>12.175000000000001</v>
      </c>
      <c r="G893" s="148">
        <v>450</v>
      </c>
      <c r="H893" s="148">
        <v>0.54800000000000004</v>
      </c>
      <c r="I893" s="148" t="s">
        <v>192</v>
      </c>
      <c r="J893" s="148" t="s">
        <v>75</v>
      </c>
    </row>
    <row r="894" spans="1:10" x14ac:dyDescent="0.35">
      <c r="A894" s="148">
        <v>8.4533333333333296</v>
      </c>
      <c r="B894" s="148">
        <v>37</v>
      </c>
      <c r="C894" s="148" t="s">
        <v>83</v>
      </c>
      <c r="D894" s="148">
        <v>17643</v>
      </c>
      <c r="E894" s="148" t="s">
        <v>200</v>
      </c>
      <c r="F894" s="148">
        <v>12.175000000000001</v>
      </c>
      <c r="G894" s="148">
        <v>450</v>
      </c>
      <c r="H894" s="148">
        <v>0.54800000000000004</v>
      </c>
      <c r="I894" s="148" t="s">
        <v>192</v>
      </c>
      <c r="J894" s="148" t="s">
        <v>75</v>
      </c>
    </row>
    <row r="895" spans="1:10" x14ac:dyDescent="0.35">
      <c r="A895" s="148">
        <v>8.5033333333333303</v>
      </c>
      <c r="B895" s="148">
        <v>37</v>
      </c>
      <c r="C895" s="148" t="s">
        <v>83</v>
      </c>
      <c r="D895" s="148">
        <v>17569</v>
      </c>
      <c r="E895" s="148" t="s">
        <v>200</v>
      </c>
      <c r="F895" s="148">
        <v>12.175000000000001</v>
      </c>
      <c r="G895" s="148">
        <v>450</v>
      </c>
      <c r="H895" s="148">
        <v>0.54800000000000004</v>
      </c>
      <c r="I895" s="148" t="s">
        <v>192</v>
      </c>
      <c r="J895" s="148" t="s">
        <v>75</v>
      </c>
    </row>
    <row r="896" spans="1:10" x14ac:dyDescent="0.35">
      <c r="A896" s="148">
        <v>8.5533333333333292</v>
      </c>
      <c r="B896" s="148">
        <v>37</v>
      </c>
      <c r="C896" s="148" t="s">
        <v>83</v>
      </c>
      <c r="D896" s="148">
        <v>17628</v>
      </c>
      <c r="E896" s="148" t="s">
        <v>200</v>
      </c>
      <c r="F896" s="148">
        <v>12.175000000000001</v>
      </c>
      <c r="G896" s="148">
        <v>450</v>
      </c>
      <c r="H896" s="148">
        <v>0.54800000000000004</v>
      </c>
      <c r="I896" s="148" t="s">
        <v>192</v>
      </c>
      <c r="J896" s="148" t="s">
        <v>75</v>
      </c>
    </row>
    <row r="897" spans="1:10" x14ac:dyDescent="0.35">
      <c r="A897" s="148">
        <v>8.6033333333333299</v>
      </c>
      <c r="B897" s="148">
        <v>37</v>
      </c>
      <c r="C897" s="148" t="s">
        <v>83</v>
      </c>
      <c r="D897" s="148">
        <v>17458</v>
      </c>
      <c r="E897" s="148" t="s">
        <v>200</v>
      </c>
      <c r="F897" s="148">
        <v>12.175000000000001</v>
      </c>
      <c r="G897" s="148">
        <v>450</v>
      </c>
      <c r="H897" s="148">
        <v>0.54800000000000004</v>
      </c>
      <c r="I897" s="148" t="s">
        <v>192</v>
      </c>
      <c r="J897" s="148" t="s">
        <v>75</v>
      </c>
    </row>
    <row r="898" spans="1:10" x14ac:dyDescent="0.35">
      <c r="A898" s="148">
        <v>8.6533333333333307</v>
      </c>
      <c r="B898" s="148">
        <v>37.1</v>
      </c>
      <c r="C898" s="148" t="s">
        <v>83</v>
      </c>
      <c r="D898" s="148">
        <v>17367</v>
      </c>
      <c r="E898" s="148" t="s">
        <v>200</v>
      </c>
      <c r="F898" s="148">
        <v>12.175000000000001</v>
      </c>
      <c r="G898" s="148">
        <v>450</v>
      </c>
      <c r="H898" s="148">
        <v>0.54800000000000004</v>
      </c>
      <c r="I898" s="148" t="s">
        <v>192</v>
      </c>
      <c r="J898" s="148" t="s">
        <v>75</v>
      </c>
    </row>
    <row r="899" spans="1:10" x14ac:dyDescent="0.35">
      <c r="A899" s="148">
        <v>8.7033333333333296</v>
      </c>
      <c r="B899" s="148">
        <v>37</v>
      </c>
      <c r="C899" s="148" t="s">
        <v>83</v>
      </c>
      <c r="D899" s="148">
        <v>17504</v>
      </c>
      <c r="E899" s="148" t="s">
        <v>200</v>
      </c>
      <c r="F899" s="148">
        <v>12.175000000000001</v>
      </c>
      <c r="G899" s="148">
        <v>450</v>
      </c>
      <c r="H899" s="148">
        <v>0.54800000000000004</v>
      </c>
      <c r="I899" s="148" t="s">
        <v>192</v>
      </c>
      <c r="J899" s="148" t="s">
        <v>75</v>
      </c>
    </row>
    <row r="900" spans="1:10" x14ac:dyDescent="0.35">
      <c r="A900" s="148">
        <v>8.7533333333333303</v>
      </c>
      <c r="B900" s="148">
        <v>37</v>
      </c>
      <c r="C900" s="148" t="s">
        <v>83</v>
      </c>
      <c r="D900" s="148">
        <v>17523</v>
      </c>
      <c r="E900" s="148" t="s">
        <v>200</v>
      </c>
      <c r="F900" s="148">
        <v>12.175000000000001</v>
      </c>
      <c r="G900" s="148">
        <v>450</v>
      </c>
      <c r="H900" s="148">
        <v>0.54800000000000004</v>
      </c>
      <c r="I900" s="148" t="s">
        <v>192</v>
      </c>
      <c r="J900" s="148" t="s">
        <v>75</v>
      </c>
    </row>
    <row r="901" spans="1:10" x14ac:dyDescent="0.35">
      <c r="A901" s="148">
        <v>8.8033333333333292</v>
      </c>
      <c r="B901" s="148">
        <v>37</v>
      </c>
      <c r="C901" s="148" t="s">
        <v>83</v>
      </c>
      <c r="D901" s="148">
        <v>17480</v>
      </c>
      <c r="E901" s="148" t="s">
        <v>200</v>
      </c>
      <c r="F901" s="148">
        <v>12.175000000000001</v>
      </c>
      <c r="G901" s="148">
        <v>450</v>
      </c>
      <c r="H901" s="148">
        <v>0.54800000000000004</v>
      </c>
      <c r="I901" s="148" t="s">
        <v>192</v>
      </c>
      <c r="J901" s="148" t="s">
        <v>75</v>
      </c>
    </row>
    <row r="902" spans="1:10" x14ac:dyDescent="0.35">
      <c r="A902" s="148">
        <v>8.8533333333333299</v>
      </c>
      <c r="B902" s="148">
        <v>37</v>
      </c>
      <c r="C902" s="148" t="s">
        <v>83</v>
      </c>
      <c r="D902" s="148">
        <v>17636</v>
      </c>
      <c r="E902" s="148" t="s">
        <v>200</v>
      </c>
      <c r="F902" s="148">
        <v>12.175000000000001</v>
      </c>
      <c r="G902" s="148">
        <v>450</v>
      </c>
      <c r="H902" s="148">
        <v>0.54800000000000004</v>
      </c>
      <c r="I902" s="148" t="s">
        <v>192</v>
      </c>
      <c r="J902" s="148" t="s">
        <v>75</v>
      </c>
    </row>
    <row r="903" spans="1:10" x14ac:dyDescent="0.35">
      <c r="A903" s="148">
        <v>8.9033333333333307</v>
      </c>
      <c r="B903" s="148">
        <v>37</v>
      </c>
      <c r="C903" s="148" t="s">
        <v>83</v>
      </c>
      <c r="D903" s="148">
        <v>17537</v>
      </c>
      <c r="E903" s="148" t="s">
        <v>200</v>
      </c>
      <c r="F903" s="148">
        <v>12.175000000000001</v>
      </c>
      <c r="G903" s="148">
        <v>450</v>
      </c>
      <c r="H903" s="148">
        <v>0.54800000000000004</v>
      </c>
      <c r="I903" s="148" t="s">
        <v>192</v>
      </c>
      <c r="J903" s="148" t="s">
        <v>75</v>
      </c>
    </row>
    <row r="904" spans="1:10" x14ac:dyDescent="0.35">
      <c r="A904" s="148">
        <v>8.9533333333333296</v>
      </c>
      <c r="B904" s="148">
        <v>37</v>
      </c>
      <c r="C904" s="148" t="s">
        <v>83</v>
      </c>
      <c r="D904" s="148">
        <v>17685</v>
      </c>
      <c r="E904" s="148" t="s">
        <v>200</v>
      </c>
      <c r="F904" s="148">
        <v>12.175000000000001</v>
      </c>
      <c r="G904" s="148">
        <v>450</v>
      </c>
      <c r="H904" s="148">
        <v>0.54800000000000004</v>
      </c>
      <c r="I904" s="148" t="s">
        <v>192</v>
      </c>
      <c r="J904" s="148" t="s">
        <v>75</v>
      </c>
    </row>
    <row r="905" spans="1:10" x14ac:dyDescent="0.35">
      <c r="A905" s="148">
        <v>9.0033333333333303</v>
      </c>
      <c r="B905" s="148">
        <v>37</v>
      </c>
      <c r="C905" s="148" t="s">
        <v>83</v>
      </c>
      <c r="D905" s="148">
        <v>17539</v>
      </c>
      <c r="E905" s="148" t="s">
        <v>200</v>
      </c>
      <c r="F905" s="148">
        <v>12.175000000000001</v>
      </c>
      <c r="G905" s="148">
        <v>450</v>
      </c>
      <c r="H905" s="148">
        <v>0.54800000000000004</v>
      </c>
      <c r="I905" s="148" t="s">
        <v>192</v>
      </c>
      <c r="J905" s="148" t="s">
        <v>75</v>
      </c>
    </row>
    <row r="906" spans="1:10" x14ac:dyDescent="0.35">
      <c r="A906" s="148">
        <v>9.0533333333333292</v>
      </c>
      <c r="B906" s="148">
        <v>37</v>
      </c>
      <c r="C906" s="148" t="s">
        <v>83</v>
      </c>
      <c r="D906" s="148">
        <v>17640</v>
      </c>
      <c r="E906" s="148" t="s">
        <v>200</v>
      </c>
      <c r="F906" s="148">
        <v>12.175000000000001</v>
      </c>
      <c r="G906" s="148">
        <v>450</v>
      </c>
      <c r="H906" s="148">
        <v>0.54800000000000004</v>
      </c>
      <c r="I906" s="148" t="s">
        <v>192</v>
      </c>
      <c r="J906" s="148" t="s">
        <v>75</v>
      </c>
    </row>
    <row r="907" spans="1:10" x14ac:dyDescent="0.35">
      <c r="A907" s="148">
        <v>9.1033333333333299</v>
      </c>
      <c r="B907" s="148">
        <v>37</v>
      </c>
      <c r="C907" s="148" t="s">
        <v>83</v>
      </c>
      <c r="D907" s="148">
        <v>17590</v>
      </c>
      <c r="E907" s="148" t="s">
        <v>200</v>
      </c>
      <c r="F907" s="148">
        <v>12.175000000000001</v>
      </c>
      <c r="G907" s="148">
        <v>450</v>
      </c>
      <c r="H907" s="148">
        <v>0.54800000000000004</v>
      </c>
      <c r="I907" s="148" t="s">
        <v>192</v>
      </c>
      <c r="J907" s="148" t="s">
        <v>75</v>
      </c>
    </row>
    <row r="908" spans="1:10" x14ac:dyDescent="0.35">
      <c r="A908" s="148">
        <v>9.1533333333333307</v>
      </c>
      <c r="B908" s="148">
        <v>37</v>
      </c>
      <c r="C908" s="148" t="s">
        <v>83</v>
      </c>
      <c r="D908" s="148">
        <v>17510</v>
      </c>
      <c r="E908" s="148" t="s">
        <v>200</v>
      </c>
      <c r="F908" s="148">
        <v>12.175000000000001</v>
      </c>
      <c r="G908" s="148">
        <v>450</v>
      </c>
      <c r="H908" s="148">
        <v>0.54800000000000004</v>
      </c>
      <c r="I908" s="148" t="s">
        <v>192</v>
      </c>
      <c r="J908" s="148" t="s">
        <v>75</v>
      </c>
    </row>
    <row r="909" spans="1:10" x14ac:dyDescent="0.35">
      <c r="A909" s="148">
        <v>9.2033333333333296</v>
      </c>
      <c r="B909" s="148">
        <v>37</v>
      </c>
      <c r="C909" s="148" t="s">
        <v>83</v>
      </c>
      <c r="D909" s="148">
        <v>17436</v>
      </c>
      <c r="E909" s="148" t="s">
        <v>200</v>
      </c>
      <c r="F909" s="148">
        <v>12.175000000000001</v>
      </c>
      <c r="G909" s="148">
        <v>450</v>
      </c>
      <c r="H909" s="148">
        <v>0.54800000000000004</v>
      </c>
      <c r="I909" s="148" t="s">
        <v>192</v>
      </c>
      <c r="J909" s="148" t="s">
        <v>75</v>
      </c>
    </row>
    <row r="910" spans="1:10" x14ac:dyDescent="0.35">
      <c r="A910" s="148">
        <v>9.2533333333333303</v>
      </c>
      <c r="B910" s="148">
        <v>37</v>
      </c>
      <c r="C910" s="148" t="s">
        <v>83</v>
      </c>
      <c r="D910" s="148">
        <v>17437</v>
      </c>
      <c r="E910" s="148" t="s">
        <v>200</v>
      </c>
      <c r="F910" s="148">
        <v>12.175000000000001</v>
      </c>
      <c r="G910" s="148">
        <v>450</v>
      </c>
      <c r="H910" s="148">
        <v>0.54800000000000004</v>
      </c>
      <c r="I910" s="148" t="s">
        <v>192</v>
      </c>
      <c r="J910" s="148" t="s">
        <v>75</v>
      </c>
    </row>
    <row r="911" spans="1:10" x14ac:dyDescent="0.35">
      <c r="A911" s="148">
        <v>9.3033333333333292</v>
      </c>
      <c r="B911" s="148">
        <v>37</v>
      </c>
      <c r="C911" s="148" t="s">
        <v>83</v>
      </c>
      <c r="D911" s="148">
        <v>17406</v>
      </c>
      <c r="E911" s="148" t="s">
        <v>200</v>
      </c>
      <c r="F911" s="148">
        <v>12.175000000000001</v>
      </c>
      <c r="G911" s="148">
        <v>450</v>
      </c>
      <c r="H911" s="148">
        <v>0.54800000000000004</v>
      </c>
      <c r="I911" s="148" t="s">
        <v>192</v>
      </c>
      <c r="J911" s="148" t="s">
        <v>75</v>
      </c>
    </row>
    <row r="912" spans="1:10" x14ac:dyDescent="0.35">
      <c r="A912" s="148">
        <v>9.3533333333333299</v>
      </c>
      <c r="B912" s="148">
        <v>37</v>
      </c>
      <c r="C912" s="148" t="s">
        <v>83</v>
      </c>
      <c r="D912" s="148">
        <v>17374</v>
      </c>
      <c r="E912" s="148" t="s">
        <v>200</v>
      </c>
      <c r="F912" s="148">
        <v>12.175000000000001</v>
      </c>
      <c r="G912" s="148">
        <v>450</v>
      </c>
      <c r="H912" s="148">
        <v>0.54800000000000004</v>
      </c>
      <c r="I912" s="148" t="s">
        <v>192</v>
      </c>
      <c r="J912" s="148" t="s">
        <v>75</v>
      </c>
    </row>
    <row r="913" spans="1:10" x14ac:dyDescent="0.35">
      <c r="A913" s="148">
        <v>9.4033333333333307</v>
      </c>
      <c r="B913" s="148">
        <v>37</v>
      </c>
      <c r="C913" s="148" t="s">
        <v>83</v>
      </c>
      <c r="D913" s="148">
        <v>17559</v>
      </c>
      <c r="E913" s="148" t="s">
        <v>200</v>
      </c>
      <c r="F913" s="148">
        <v>12.175000000000001</v>
      </c>
      <c r="G913" s="148">
        <v>450</v>
      </c>
      <c r="H913" s="148">
        <v>0.54800000000000004</v>
      </c>
      <c r="I913" s="148" t="s">
        <v>192</v>
      </c>
      <c r="J913" s="148" t="s">
        <v>75</v>
      </c>
    </row>
    <row r="914" spans="1:10" x14ac:dyDescent="0.35">
      <c r="A914" s="148">
        <v>9.4533333333333296</v>
      </c>
      <c r="B914" s="148">
        <v>37</v>
      </c>
      <c r="C914" s="148" t="s">
        <v>83</v>
      </c>
      <c r="D914" s="148">
        <v>17530</v>
      </c>
      <c r="E914" s="148" t="s">
        <v>200</v>
      </c>
      <c r="F914" s="148">
        <v>12.175000000000001</v>
      </c>
      <c r="G914" s="148">
        <v>450</v>
      </c>
      <c r="H914" s="148">
        <v>0.54800000000000004</v>
      </c>
      <c r="I914" s="148" t="s">
        <v>192</v>
      </c>
      <c r="J914" s="148" t="s">
        <v>75</v>
      </c>
    </row>
    <row r="915" spans="1:10" x14ac:dyDescent="0.35">
      <c r="A915" s="148">
        <v>9.5033333333333303</v>
      </c>
      <c r="B915" s="148">
        <v>37</v>
      </c>
      <c r="C915" s="148" t="s">
        <v>83</v>
      </c>
      <c r="D915" s="148">
        <v>17501</v>
      </c>
      <c r="E915" s="148" t="s">
        <v>200</v>
      </c>
      <c r="F915" s="148">
        <v>12.175000000000001</v>
      </c>
      <c r="G915" s="148">
        <v>450</v>
      </c>
      <c r="H915" s="148">
        <v>0.54800000000000004</v>
      </c>
      <c r="I915" s="148" t="s">
        <v>192</v>
      </c>
      <c r="J915" s="148" t="s">
        <v>75</v>
      </c>
    </row>
    <row r="916" spans="1:10" x14ac:dyDescent="0.35">
      <c r="A916" s="148">
        <v>9.5533333333333292</v>
      </c>
      <c r="B916" s="148">
        <v>37</v>
      </c>
      <c r="C916" s="148" t="s">
        <v>83</v>
      </c>
      <c r="D916" s="148">
        <v>17559</v>
      </c>
      <c r="E916" s="148" t="s">
        <v>200</v>
      </c>
      <c r="F916" s="148">
        <v>12.175000000000001</v>
      </c>
      <c r="G916" s="148">
        <v>450</v>
      </c>
      <c r="H916" s="148">
        <v>0.54800000000000004</v>
      </c>
      <c r="I916" s="148" t="s">
        <v>192</v>
      </c>
      <c r="J916" s="148" t="s">
        <v>75</v>
      </c>
    </row>
    <row r="917" spans="1:10" x14ac:dyDescent="0.35">
      <c r="A917" s="148">
        <v>9.6033333333333299</v>
      </c>
      <c r="B917" s="148">
        <v>37</v>
      </c>
      <c r="C917" s="148" t="s">
        <v>83</v>
      </c>
      <c r="D917" s="148">
        <v>17415</v>
      </c>
      <c r="E917" s="148" t="s">
        <v>200</v>
      </c>
      <c r="F917" s="148">
        <v>12.175000000000001</v>
      </c>
      <c r="G917" s="148">
        <v>450</v>
      </c>
      <c r="H917" s="148">
        <v>0.54800000000000004</v>
      </c>
      <c r="I917" s="148" t="s">
        <v>192</v>
      </c>
      <c r="J917" s="148" t="s">
        <v>75</v>
      </c>
    </row>
    <row r="918" spans="1:10" x14ac:dyDescent="0.35">
      <c r="A918" s="148">
        <v>9.6533333333333307</v>
      </c>
      <c r="B918" s="148">
        <v>37</v>
      </c>
      <c r="C918" s="148" t="s">
        <v>83</v>
      </c>
      <c r="D918" s="148">
        <v>17491</v>
      </c>
      <c r="E918" s="148" t="s">
        <v>200</v>
      </c>
      <c r="F918" s="148">
        <v>12.175000000000001</v>
      </c>
      <c r="G918" s="148">
        <v>450</v>
      </c>
      <c r="H918" s="148">
        <v>0.54800000000000004</v>
      </c>
      <c r="I918" s="148" t="s">
        <v>192</v>
      </c>
      <c r="J918" s="148" t="s">
        <v>75</v>
      </c>
    </row>
    <row r="919" spans="1:10" x14ac:dyDescent="0.35">
      <c r="A919" s="148">
        <v>9.7033333333333296</v>
      </c>
      <c r="B919" s="148">
        <v>37</v>
      </c>
      <c r="C919" s="148" t="s">
        <v>83</v>
      </c>
      <c r="D919" s="148">
        <v>17477</v>
      </c>
      <c r="E919" s="148" t="s">
        <v>200</v>
      </c>
      <c r="F919" s="148">
        <v>12.175000000000001</v>
      </c>
      <c r="G919" s="148">
        <v>450</v>
      </c>
      <c r="H919" s="148">
        <v>0.54800000000000004</v>
      </c>
      <c r="I919" s="148" t="s">
        <v>192</v>
      </c>
      <c r="J919" s="148" t="s">
        <v>75</v>
      </c>
    </row>
    <row r="920" spans="1:10" x14ac:dyDescent="0.35">
      <c r="A920" s="148">
        <v>9.7533333333333303</v>
      </c>
      <c r="B920" s="148">
        <v>37</v>
      </c>
      <c r="C920" s="148" t="s">
        <v>83</v>
      </c>
      <c r="D920" s="148">
        <v>17414</v>
      </c>
      <c r="E920" s="148" t="s">
        <v>200</v>
      </c>
      <c r="F920" s="148">
        <v>12.175000000000001</v>
      </c>
      <c r="G920" s="148">
        <v>450</v>
      </c>
      <c r="H920" s="148">
        <v>0.54800000000000004</v>
      </c>
      <c r="I920" s="148" t="s">
        <v>192</v>
      </c>
      <c r="J920" s="148" t="s">
        <v>75</v>
      </c>
    </row>
    <row r="921" spans="1:10" x14ac:dyDescent="0.35">
      <c r="A921" s="148">
        <v>9.8033333333333292</v>
      </c>
      <c r="B921" s="148">
        <v>37</v>
      </c>
      <c r="C921" s="148" t="s">
        <v>83</v>
      </c>
      <c r="D921" s="148">
        <v>17548</v>
      </c>
      <c r="E921" s="148" t="s">
        <v>200</v>
      </c>
      <c r="F921" s="148">
        <v>12.175000000000001</v>
      </c>
      <c r="G921" s="148">
        <v>450</v>
      </c>
      <c r="H921" s="148">
        <v>0.54800000000000004</v>
      </c>
      <c r="I921" s="148" t="s">
        <v>192</v>
      </c>
      <c r="J921" s="148" t="s">
        <v>75</v>
      </c>
    </row>
    <row r="922" spans="1:10" x14ac:dyDescent="0.35">
      <c r="A922" s="148">
        <v>9.8533333333333299</v>
      </c>
      <c r="B922" s="148">
        <v>37</v>
      </c>
      <c r="C922" s="148" t="s">
        <v>83</v>
      </c>
      <c r="D922" s="148">
        <v>17645</v>
      </c>
      <c r="E922" s="148" t="s">
        <v>200</v>
      </c>
      <c r="F922" s="148">
        <v>12.175000000000001</v>
      </c>
      <c r="G922" s="148">
        <v>450</v>
      </c>
      <c r="H922" s="148">
        <v>0.54800000000000004</v>
      </c>
      <c r="I922" s="148" t="s">
        <v>192</v>
      </c>
      <c r="J922" s="148" t="s">
        <v>75</v>
      </c>
    </row>
    <row r="923" spans="1:10" x14ac:dyDescent="0.35">
      <c r="A923" s="148">
        <v>9.9033333333333307</v>
      </c>
      <c r="B923" s="148">
        <v>37</v>
      </c>
      <c r="C923" s="148" t="s">
        <v>83</v>
      </c>
      <c r="D923" s="148">
        <v>17387</v>
      </c>
      <c r="E923" s="148" t="s">
        <v>200</v>
      </c>
      <c r="F923" s="148">
        <v>12.175000000000001</v>
      </c>
      <c r="G923" s="148">
        <v>450</v>
      </c>
      <c r="H923" s="148">
        <v>0.54800000000000004</v>
      </c>
      <c r="I923" s="148" t="s">
        <v>192</v>
      </c>
      <c r="J923" s="148" t="s">
        <v>75</v>
      </c>
    </row>
    <row r="924" spans="1:10" x14ac:dyDescent="0.35">
      <c r="A924" s="148">
        <v>9.9533333333333296</v>
      </c>
      <c r="B924" s="148">
        <v>37</v>
      </c>
      <c r="C924" s="148" t="s">
        <v>83</v>
      </c>
      <c r="D924" s="148">
        <v>17493</v>
      </c>
      <c r="E924" s="148" t="s">
        <v>200</v>
      </c>
      <c r="F924" s="148">
        <v>12.175000000000001</v>
      </c>
      <c r="G924" s="148">
        <v>450</v>
      </c>
      <c r="H924" s="148">
        <v>0.54800000000000004</v>
      </c>
      <c r="I924" s="148" t="s">
        <v>192</v>
      </c>
      <c r="J924" s="148" t="s">
        <v>75</v>
      </c>
    </row>
    <row r="925" spans="1:10" x14ac:dyDescent="0.35">
      <c r="A925" s="148">
        <v>10.0033333333333</v>
      </c>
      <c r="B925" s="148">
        <v>37</v>
      </c>
      <c r="C925" s="148" t="s">
        <v>83</v>
      </c>
      <c r="D925" s="148">
        <v>17459</v>
      </c>
      <c r="E925" s="148" t="s">
        <v>200</v>
      </c>
      <c r="F925" s="148">
        <v>12.175000000000001</v>
      </c>
      <c r="G925" s="148">
        <v>450</v>
      </c>
      <c r="H925" s="148">
        <v>0.54800000000000004</v>
      </c>
      <c r="I925" s="148" t="s">
        <v>192</v>
      </c>
      <c r="J925" s="148" t="s">
        <v>75</v>
      </c>
    </row>
    <row r="926" spans="1:10" x14ac:dyDescent="0.35">
      <c r="A926" s="148">
        <v>10.053333333333301</v>
      </c>
      <c r="B926" s="148">
        <v>37</v>
      </c>
      <c r="C926" s="148" t="s">
        <v>83</v>
      </c>
      <c r="D926" s="148">
        <v>17582</v>
      </c>
      <c r="E926" s="148" t="s">
        <v>200</v>
      </c>
      <c r="F926" s="148">
        <v>12.175000000000001</v>
      </c>
      <c r="G926" s="148">
        <v>450</v>
      </c>
      <c r="H926" s="148">
        <v>0.54800000000000004</v>
      </c>
      <c r="I926" s="148" t="s">
        <v>192</v>
      </c>
      <c r="J926" s="148" t="s">
        <v>75</v>
      </c>
    </row>
    <row r="927" spans="1:10" x14ac:dyDescent="0.35">
      <c r="A927" s="148">
        <v>10.1033333333333</v>
      </c>
      <c r="B927" s="148">
        <v>37</v>
      </c>
      <c r="C927" s="148" t="s">
        <v>83</v>
      </c>
      <c r="D927" s="148">
        <v>17490</v>
      </c>
      <c r="E927" s="148" t="s">
        <v>200</v>
      </c>
      <c r="F927" s="148">
        <v>12.175000000000001</v>
      </c>
      <c r="G927" s="148">
        <v>450</v>
      </c>
      <c r="H927" s="148">
        <v>0.54800000000000004</v>
      </c>
      <c r="I927" s="148" t="s">
        <v>192</v>
      </c>
      <c r="J927" s="148" t="s">
        <v>75</v>
      </c>
    </row>
    <row r="928" spans="1:10" x14ac:dyDescent="0.35">
      <c r="A928" s="148">
        <v>10.1533333333333</v>
      </c>
      <c r="B928" s="148">
        <v>37</v>
      </c>
      <c r="C928" s="148" t="s">
        <v>83</v>
      </c>
      <c r="D928" s="148">
        <v>17690</v>
      </c>
      <c r="E928" s="148" t="s">
        <v>200</v>
      </c>
      <c r="F928" s="148">
        <v>12.175000000000001</v>
      </c>
      <c r="G928" s="148">
        <v>450</v>
      </c>
      <c r="H928" s="148">
        <v>0.54800000000000004</v>
      </c>
      <c r="I928" s="148" t="s">
        <v>192</v>
      </c>
      <c r="J928" s="148" t="s">
        <v>75</v>
      </c>
    </row>
    <row r="929" spans="1:10" x14ac:dyDescent="0.35">
      <c r="A929" s="148">
        <v>10.203333333333299</v>
      </c>
      <c r="B929" s="148">
        <v>37</v>
      </c>
      <c r="C929" s="148" t="s">
        <v>83</v>
      </c>
      <c r="D929" s="148">
        <v>17654</v>
      </c>
      <c r="E929" s="148" t="s">
        <v>200</v>
      </c>
      <c r="F929" s="148">
        <v>12.175000000000001</v>
      </c>
      <c r="G929" s="148">
        <v>450</v>
      </c>
      <c r="H929" s="148">
        <v>0.54800000000000004</v>
      </c>
      <c r="I929" s="148" t="s">
        <v>192</v>
      </c>
      <c r="J929" s="148" t="s">
        <v>75</v>
      </c>
    </row>
    <row r="930" spans="1:10" x14ac:dyDescent="0.35">
      <c r="A930" s="148">
        <v>10.2533333333333</v>
      </c>
      <c r="B930" s="148">
        <v>37</v>
      </c>
      <c r="C930" s="148" t="s">
        <v>83</v>
      </c>
      <c r="D930" s="148">
        <v>17331</v>
      </c>
      <c r="E930" s="148" t="s">
        <v>200</v>
      </c>
      <c r="F930" s="148">
        <v>12.175000000000001</v>
      </c>
      <c r="G930" s="148">
        <v>450</v>
      </c>
      <c r="H930" s="148">
        <v>0.54800000000000004</v>
      </c>
      <c r="I930" s="148" t="s">
        <v>192</v>
      </c>
      <c r="J930" s="148" t="s">
        <v>75</v>
      </c>
    </row>
    <row r="931" spans="1:10" x14ac:dyDescent="0.35">
      <c r="A931" s="148">
        <v>10.303333333333301</v>
      </c>
      <c r="B931" s="148">
        <v>37</v>
      </c>
      <c r="C931" s="148" t="s">
        <v>83</v>
      </c>
      <c r="D931" s="148">
        <v>17366</v>
      </c>
      <c r="E931" s="148" t="s">
        <v>200</v>
      </c>
      <c r="F931" s="148">
        <v>12.175000000000001</v>
      </c>
      <c r="G931" s="148">
        <v>450</v>
      </c>
      <c r="H931" s="148">
        <v>0.54800000000000004</v>
      </c>
      <c r="I931" s="148" t="s">
        <v>192</v>
      </c>
      <c r="J931" s="148" t="s">
        <v>75</v>
      </c>
    </row>
    <row r="932" spans="1:10" x14ac:dyDescent="0.35">
      <c r="A932" s="148">
        <v>10.3533333333333</v>
      </c>
      <c r="B932" s="148">
        <v>37</v>
      </c>
      <c r="C932" s="148" t="s">
        <v>83</v>
      </c>
      <c r="D932" s="148">
        <v>17516</v>
      </c>
      <c r="E932" s="148" t="s">
        <v>200</v>
      </c>
      <c r="F932" s="148">
        <v>12.175000000000001</v>
      </c>
      <c r="G932" s="148">
        <v>450</v>
      </c>
      <c r="H932" s="148">
        <v>0.54800000000000004</v>
      </c>
      <c r="I932" s="148" t="s">
        <v>192</v>
      </c>
      <c r="J932" s="148" t="s">
        <v>75</v>
      </c>
    </row>
    <row r="933" spans="1:10" x14ac:dyDescent="0.35">
      <c r="A933" s="148">
        <v>10.4033333333333</v>
      </c>
      <c r="B933" s="148">
        <v>37</v>
      </c>
      <c r="C933" s="148" t="s">
        <v>83</v>
      </c>
      <c r="D933" s="148">
        <v>17321</v>
      </c>
      <c r="E933" s="148" t="s">
        <v>200</v>
      </c>
      <c r="F933" s="148">
        <v>12.175000000000001</v>
      </c>
      <c r="G933" s="148">
        <v>450</v>
      </c>
      <c r="H933" s="148">
        <v>0.54800000000000004</v>
      </c>
      <c r="I933" s="148" t="s">
        <v>192</v>
      </c>
      <c r="J933" s="148" t="s">
        <v>75</v>
      </c>
    </row>
    <row r="934" spans="1:10" x14ac:dyDescent="0.35">
      <c r="A934" s="148">
        <v>10.453333333333299</v>
      </c>
      <c r="B934" s="148">
        <v>37</v>
      </c>
      <c r="C934" s="148" t="s">
        <v>83</v>
      </c>
      <c r="D934" s="148">
        <v>17419</v>
      </c>
      <c r="E934" s="148" t="s">
        <v>200</v>
      </c>
      <c r="F934" s="148">
        <v>12.175000000000001</v>
      </c>
      <c r="G934" s="148">
        <v>450</v>
      </c>
      <c r="H934" s="148">
        <v>0.54800000000000004</v>
      </c>
      <c r="I934" s="148" t="s">
        <v>192</v>
      </c>
      <c r="J934" s="148" t="s">
        <v>75</v>
      </c>
    </row>
    <row r="935" spans="1:10" x14ac:dyDescent="0.35">
      <c r="A935" s="148">
        <v>10.5033333333333</v>
      </c>
      <c r="B935" s="148">
        <v>37</v>
      </c>
      <c r="C935" s="148" t="s">
        <v>83</v>
      </c>
      <c r="D935" s="148">
        <v>17456</v>
      </c>
      <c r="E935" s="148" t="s">
        <v>200</v>
      </c>
      <c r="F935" s="148">
        <v>12.175000000000001</v>
      </c>
      <c r="G935" s="148">
        <v>450</v>
      </c>
      <c r="H935" s="148">
        <v>0.54800000000000004</v>
      </c>
      <c r="I935" s="148" t="s">
        <v>192</v>
      </c>
      <c r="J935" s="148" t="s">
        <v>75</v>
      </c>
    </row>
    <row r="936" spans="1:10" x14ac:dyDescent="0.35">
      <c r="A936" s="148">
        <v>10.553333333333301</v>
      </c>
      <c r="B936" s="148">
        <v>37</v>
      </c>
      <c r="C936" s="148" t="s">
        <v>83</v>
      </c>
      <c r="D936" s="148">
        <v>17352</v>
      </c>
      <c r="E936" s="148" t="s">
        <v>200</v>
      </c>
      <c r="F936" s="148">
        <v>12.175000000000001</v>
      </c>
      <c r="G936" s="148">
        <v>450</v>
      </c>
      <c r="H936" s="148">
        <v>0.54800000000000004</v>
      </c>
      <c r="I936" s="148" t="s">
        <v>192</v>
      </c>
      <c r="J936" s="148" t="s">
        <v>75</v>
      </c>
    </row>
    <row r="937" spans="1:10" x14ac:dyDescent="0.35">
      <c r="A937" s="148">
        <v>10.6033333333333</v>
      </c>
      <c r="B937" s="148">
        <v>37</v>
      </c>
      <c r="C937" s="148" t="s">
        <v>83</v>
      </c>
      <c r="D937" s="148">
        <v>17357</v>
      </c>
      <c r="E937" s="148" t="s">
        <v>200</v>
      </c>
      <c r="F937" s="148">
        <v>12.175000000000001</v>
      </c>
      <c r="G937" s="148">
        <v>450</v>
      </c>
      <c r="H937" s="148">
        <v>0.54800000000000004</v>
      </c>
      <c r="I937" s="148" t="s">
        <v>192</v>
      </c>
      <c r="J937" s="148" t="s">
        <v>75</v>
      </c>
    </row>
    <row r="938" spans="1:10" x14ac:dyDescent="0.35">
      <c r="A938" s="148">
        <v>10.6533333333333</v>
      </c>
      <c r="B938" s="148">
        <v>37</v>
      </c>
      <c r="C938" s="148" t="s">
        <v>83</v>
      </c>
      <c r="D938" s="148">
        <v>17393</v>
      </c>
      <c r="E938" s="148" t="s">
        <v>200</v>
      </c>
      <c r="F938" s="148">
        <v>12.175000000000001</v>
      </c>
      <c r="G938" s="148">
        <v>450</v>
      </c>
      <c r="H938" s="148">
        <v>0.54800000000000004</v>
      </c>
      <c r="I938" s="148" t="s">
        <v>192</v>
      </c>
      <c r="J938" s="148" t="s">
        <v>75</v>
      </c>
    </row>
    <row r="939" spans="1:10" x14ac:dyDescent="0.35">
      <c r="A939" s="148">
        <v>10.703333333333299</v>
      </c>
      <c r="B939" s="148">
        <v>37</v>
      </c>
      <c r="C939" s="148" t="s">
        <v>83</v>
      </c>
      <c r="D939" s="148">
        <v>17432</v>
      </c>
      <c r="E939" s="148" t="s">
        <v>200</v>
      </c>
      <c r="F939" s="148">
        <v>12.175000000000001</v>
      </c>
      <c r="G939" s="148">
        <v>450</v>
      </c>
      <c r="H939" s="148">
        <v>0.54800000000000004</v>
      </c>
      <c r="I939" s="148" t="s">
        <v>192</v>
      </c>
      <c r="J939" s="148" t="s">
        <v>75</v>
      </c>
    </row>
    <row r="940" spans="1:10" x14ac:dyDescent="0.35">
      <c r="A940" s="148">
        <v>10.7533333333333</v>
      </c>
      <c r="B940" s="148">
        <v>37</v>
      </c>
      <c r="C940" s="148" t="s">
        <v>83</v>
      </c>
      <c r="D940" s="148">
        <v>17341</v>
      </c>
      <c r="E940" s="148" t="s">
        <v>200</v>
      </c>
      <c r="F940" s="148">
        <v>12.175000000000001</v>
      </c>
      <c r="G940" s="148">
        <v>450</v>
      </c>
      <c r="H940" s="148">
        <v>0.54800000000000004</v>
      </c>
      <c r="I940" s="148" t="s">
        <v>192</v>
      </c>
      <c r="J940" s="148" t="s">
        <v>75</v>
      </c>
    </row>
    <row r="941" spans="1:10" x14ac:dyDescent="0.35">
      <c r="A941" s="148">
        <v>10.803333333333301</v>
      </c>
      <c r="B941" s="148">
        <v>37</v>
      </c>
      <c r="C941" s="148" t="s">
        <v>83</v>
      </c>
      <c r="D941" s="148">
        <v>17475</v>
      </c>
      <c r="E941" s="148" t="s">
        <v>200</v>
      </c>
      <c r="F941" s="148">
        <v>12.175000000000001</v>
      </c>
      <c r="G941" s="148">
        <v>450</v>
      </c>
      <c r="H941" s="148">
        <v>0.54800000000000004</v>
      </c>
      <c r="I941" s="148" t="s">
        <v>192</v>
      </c>
      <c r="J941" s="148" t="s">
        <v>75</v>
      </c>
    </row>
    <row r="942" spans="1:10" x14ac:dyDescent="0.35">
      <c r="A942" s="148">
        <v>10.8533333333333</v>
      </c>
      <c r="B942" s="148">
        <v>37</v>
      </c>
      <c r="C942" s="148" t="s">
        <v>83</v>
      </c>
      <c r="D942" s="148">
        <v>17316</v>
      </c>
      <c r="E942" s="148" t="s">
        <v>200</v>
      </c>
      <c r="F942" s="148">
        <v>12.175000000000001</v>
      </c>
      <c r="G942" s="148">
        <v>450</v>
      </c>
      <c r="H942" s="148">
        <v>0.54800000000000004</v>
      </c>
      <c r="I942" s="148" t="s">
        <v>192</v>
      </c>
      <c r="J942" s="148" t="s">
        <v>75</v>
      </c>
    </row>
    <row r="943" spans="1:10" x14ac:dyDescent="0.35">
      <c r="A943" s="148">
        <v>10.9033333333333</v>
      </c>
      <c r="B943" s="148">
        <v>37</v>
      </c>
      <c r="C943" s="148" t="s">
        <v>83</v>
      </c>
      <c r="D943" s="148">
        <v>17262</v>
      </c>
      <c r="E943" s="148" t="s">
        <v>200</v>
      </c>
      <c r="F943" s="148">
        <v>12.175000000000001</v>
      </c>
      <c r="G943" s="148">
        <v>450</v>
      </c>
      <c r="H943" s="148">
        <v>0.54800000000000004</v>
      </c>
      <c r="I943" s="148" t="s">
        <v>192</v>
      </c>
      <c r="J943" s="148" t="s">
        <v>75</v>
      </c>
    </row>
    <row r="944" spans="1:10" x14ac:dyDescent="0.35">
      <c r="A944" s="148">
        <v>10.953333333333299</v>
      </c>
      <c r="B944" s="148">
        <v>37</v>
      </c>
      <c r="C944" s="148" t="s">
        <v>83</v>
      </c>
      <c r="D944" s="148">
        <v>17293</v>
      </c>
      <c r="E944" s="148" t="s">
        <v>200</v>
      </c>
      <c r="F944" s="148">
        <v>12.175000000000001</v>
      </c>
      <c r="G944" s="148">
        <v>450</v>
      </c>
      <c r="H944" s="148">
        <v>0.54800000000000004</v>
      </c>
      <c r="I944" s="148" t="s">
        <v>192</v>
      </c>
      <c r="J944" s="148" t="s">
        <v>75</v>
      </c>
    </row>
    <row r="945" spans="1:10" x14ac:dyDescent="0.35">
      <c r="A945" s="148">
        <v>11.0033333333333</v>
      </c>
      <c r="B945" s="148">
        <v>37</v>
      </c>
      <c r="C945" s="148" t="s">
        <v>83</v>
      </c>
      <c r="D945" s="148">
        <v>17359</v>
      </c>
      <c r="E945" s="148" t="s">
        <v>200</v>
      </c>
      <c r="F945" s="148">
        <v>12.175000000000001</v>
      </c>
      <c r="G945" s="148">
        <v>450</v>
      </c>
      <c r="H945" s="148">
        <v>0.54800000000000004</v>
      </c>
      <c r="I945" s="148" t="s">
        <v>192</v>
      </c>
      <c r="J945" s="148" t="s">
        <v>75</v>
      </c>
    </row>
    <row r="946" spans="1:10" x14ac:dyDescent="0.35">
      <c r="A946" s="148">
        <v>11.053333333333301</v>
      </c>
      <c r="B946" s="148">
        <v>37</v>
      </c>
      <c r="C946" s="148" t="s">
        <v>83</v>
      </c>
      <c r="D946" s="148">
        <v>17351</v>
      </c>
      <c r="E946" s="148" t="s">
        <v>200</v>
      </c>
      <c r="F946" s="148">
        <v>12.175000000000001</v>
      </c>
      <c r="G946" s="148">
        <v>450</v>
      </c>
      <c r="H946" s="148">
        <v>0.54800000000000004</v>
      </c>
      <c r="I946" s="148" t="s">
        <v>192</v>
      </c>
      <c r="J946" s="148" t="s">
        <v>75</v>
      </c>
    </row>
    <row r="947" spans="1:10" x14ac:dyDescent="0.35">
      <c r="A947" s="148">
        <v>11.1033333333333</v>
      </c>
      <c r="B947" s="148">
        <v>37</v>
      </c>
      <c r="C947" s="148" t="s">
        <v>83</v>
      </c>
      <c r="D947" s="148">
        <v>17315</v>
      </c>
      <c r="E947" s="148" t="s">
        <v>200</v>
      </c>
      <c r="F947" s="148">
        <v>12.175000000000001</v>
      </c>
      <c r="G947" s="148">
        <v>450</v>
      </c>
      <c r="H947" s="148">
        <v>0.54800000000000004</v>
      </c>
      <c r="I947" s="148" t="s">
        <v>192</v>
      </c>
      <c r="J947" s="148" t="s">
        <v>75</v>
      </c>
    </row>
    <row r="948" spans="1:10" x14ac:dyDescent="0.35">
      <c r="A948" s="148">
        <v>11.1533333333333</v>
      </c>
      <c r="B948" s="148">
        <v>37</v>
      </c>
      <c r="C948" s="148" t="s">
        <v>83</v>
      </c>
      <c r="D948" s="148">
        <v>17479</v>
      </c>
      <c r="E948" s="148" t="s">
        <v>200</v>
      </c>
      <c r="F948" s="148">
        <v>12.175000000000001</v>
      </c>
      <c r="G948" s="148">
        <v>450</v>
      </c>
      <c r="H948" s="148">
        <v>0.54800000000000004</v>
      </c>
      <c r="I948" s="148" t="s">
        <v>192</v>
      </c>
      <c r="J948" s="148" t="s">
        <v>75</v>
      </c>
    </row>
    <row r="949" spans="1:10" x14ac:dyDescent="0.35">
      <c r="A949" s="148">
        <v>11.203333333333299</v>
      </c>
      <c r="B949" s="148">
        <v>37</v>
      </c>
      <c r="C949" s="148" t="s">
        <v>83</v>
      </c>
      <c r="D949" s="148">
        <v>17305</v>
      </c>
      <c r="E949" s="148" t="s">
        <v>200</v>
      </c>
      <c r="F949" s="148">
        <v>12.175000000000001</v>
      </c>
      <c r="G949" s="148">
        <v>450</v>
      </c>
      <c r="H949" s="148">
        <v>0.54800000000000004</v>
      </c>
      <c r="I949" s="148" t="s">
        <v>192</v>
      </c>
      <c r="J949" s="148" t="s">
        <v>75</v>
      </c>
    </row>
    <row r="950" spans="1:10" x14ac:dyDescent="0.35">
      <c r="A950" s="148">
        <v>11.2533333333333</v>
      </c>
      <c r="B950" s="148">
        <v>37</v>
      </c>
      <c r="C950" s="148" t="s">
        <v>83</v>
      </c>
      <c r="D950" s="148">
        <v>17031</v>
      </c>
      <c r="E950" s="148" t="s">
        <v>200</v>
      </c>
      <c r="F950" s="148">
        <v>12.175000000000001</v>
      </c>
      <c r="G950" s="148">
        <v>450</v>
      </c>
      <c r="H950" s="148">
        <v>0.54800000000000004</v>
      </c>
      <c r="I950" s="148" t="s">
        <v>192</v>
      </c>
      <c r="J950" s="148" t="s">
        <v>75</v>
      </c>
    </row>
    <row r="951" spans="1:10" x14ac:dyDescent="0.35">
      <c r="A951" s="148">
        <v>11.303333333333301</v>
      </c>
      <c r="B951" s="148">
        <v>37</v>
      </c>
      <c r="C951" s="148" t="s">
        <v>83</v>
      </c>
      <c r="D951" s="148">
        <v>17424</v>
      </c>
      <c r="E951" s="148" t="s">
        <v>200</v>
      </c>
      <c r="F951" s="148">
        <v>12.175000000000001</v>
      </c>
      <c r="G951" s="148">
        <v>450</v>
      </c>
      <c r="H951" s="148">
        <v>0.54800000000000004</v>
      </c>
      <c r="I951" s="148" t="s">
        <v>192</v>
      </c>
      <c r="J951" s="148" t="s">
        <v>75</v>
      </c>
    </row>
    <row r="952" spans="1:10" x14ac:dyDescent="0.35">
      <c r="A952" s="148">
        <v>11.3533333333333</v>
      </c>
      <c r="B952" s="148">
        <v>37</v>
      </c>
      <c r="C952" s="148" t="s">
        <v>83</v>
      </c>
      <c r="D952" s="148">
        <v>17231</v>
      </c>
      <c r="E952" s="148" t="s">
        <v>200</v>
      </c>
      <c r="F952" s="148">
        <v>12.175000000000001</v>
      </c>
      <c r="G952" s="148">
        <v>450</v>
      </c>
      <c r="H952" s="148">
        <v>0.54800000000000004</v>
      </c>
      <c r="I952" s="148" t="s">
        <v>192</v>
      </c>
      <c r="J952" s="148" t="s">
        <v>75</v>
      </c>
    </row>
    <row r="953" spans="1:10" x14ac:dyDescent="0.35">
      <c r="A953" s="148">
        <v>11.4033333333333</v>
      </c>
      <c r="B953" s="148">
        <v>37</v>
      </c>
      <c r="C953" s="148" t="s">
        <v>83</v>
      </c>
      <c r="D953" s="148">
        <v>17391</v>
      </c>
      <c r="E953" s="148" t="s">
        <v>200</v>
      </c>
      <c r="F953" s="148">
        <v>12.175000000000001</v>
      </c>
      <c r="G953" s="148">
        <v>450</v>
      </c>
      <c r="H953" s="148">
        <v>0.54800000000000004</v>
      </c>
      <c r="I953" s="148" t="s">
        <v>192</v>
      </c>
      <c r="J953" s="148" t="s">
        <v>75</v>
      </c>
    </row>
    <row r="954" spans="1:10" x14ac:dyDescent="0.35">
      <c r="A954" s="148">
        <v>11.453333333333299</v>
      </c>
      <c r="B954" s="148">
        <v>37</v>
      </c>
      <c r="C954" s="148" t="s">
        <v>83</v>
      </c>
      <c r="D954" s="148">
        <v>17492</v>
      </c>
      <c r="E954" s="148" t="s">
        <v>200</v>
      </c>
      <c r="F954" s="148">
        <v>12.175000000000001</v>
      </c>
      <c r="G954" s="148">
        <v>450</v>
      </c>
      <c r="H954" s="148">
        <v>0.54800000000000004</v>
      </c>
      <c r="I954" s="148" t="s">
        <v>192</v>
      </c>
      <c r="J954" s="148" t="s">
        <v>75</v>
      </c>
    </row>
    <row r="955" spans="1:10" x14ac:dyDescent="0.35">
      <c r="A955" s="148">
        <v>11.5033333333333</v>
      </c>
      <c r="B955" s="148">
        <v>37</v>
      </c>
      <c r="C955" s="148" t="s">
        <v>83</v>
      </c>
      <c r="D955" s="148">
        <v>17397</v>
      </c>
      <c r="E955" s="148" t="s">
        <v>200</v>
      </c>
      <c r="F955" s="148">
        <v>12.175000000000001</v>
      </c>
      <c r="G955" s="148">
        <v>450</v>
      </c>
      <c r="H955" s="148">
        <v>0.54800000000000004</v>
      </c>
      <c r="I955" s="148" t="s">
        <v>192</v>
      </c>
      <c r="J955" s="148" t="s">
        <v>75</v>
      </c>
    </row>
    <row r="956" spans="1:10" x14ac:dyDescent="0.35">
      <c r="A956" s="148">
        <v>11.553333333333301</v>
      </c>
      <c r="B956" s="148">
        <v>37</v>
      </c>
      <c r="C956" s="148" t="s">
        <v>83</v>
      </c>
      <c r="D956" s="148">
        <v>17096</v>
      </c>
      <c r="E956" s="148" t="s">
        <v>200</v>
      </c>
      <c r="F956" s="148">
        <v>12.175000000000001</v>
      </c>
      <c r="G956" s="148">
        <v>450</v>
      </c>
      <c r="H956" s="148">
        <v>0.54800000000000004</v>
      </c>
      <c r="I956" s="148" t="s">
        <v>192</v>
      </c>
      <c r="J956" s="148" t="s">
        <v>75</v>
      </c>
    </row>
    <row r="957" spans="1:10" x14ac:dyDescent="0.35">
      <c r="A957" s="148">
        <v>11.6033333333333</v>
      </c>
      <c r="B957" s="148">
        <v>37</v>
      </c>
      <c r="C957" s="148" t="s">
        <v>83</v>
      </c>
      <c r="D957" s="148">
        <v>17150</v>
      </c>
      <c r="E957" s="148" t="s">
        <v>200</v>
      </c>
      <c r="F957" s="148">
        <v>12.175000000000001</v>
      </c>
      <c r="G957" s="148">
        <v>450</v>
      </c>
      <c r="H957" s="148">
        <v>0.54800000000000004</v>
      </c>
      <c r="I957" s="148" t="s">
        <v>192</v>
      </c>
      <c r="J957" s="148" t="s">
        <v>75</v>
      </c>
    </row>
    <row r="958" spans="1:10" x14ac:dyDescent="0.35">
      <c r="A958" s="148">
        <v>11.6533333333333</v>
      </c>
      <c r="B958" s="148">
        <v>37</v>
      </c>
      <c r="C958" s="148" t="s">
        <v>83</v>
      </c>
      <c r="D958" s="148">
        <v>17464</v>
      </c>
      <c r="E958" s="148" t="s">
        <v>200</v>
      </c>
      <c r="F958" s="148">
        <v>12.175000000000001</v>
      </c>
      <c r="G958" s="148">
        <v>450</v>
      </c>
      <c r="H958" s="148">
        <v>0.54800000000000004</v>
      </c>
      <c r="I958" s="148" t="s">
        <v>192</v>
      </c>
      <c r="J958" s="148" t="s">
        <v>75</v>
      </c>
    </row>
    <row r="959" spans="1:10" x14ac:dyDescent="0.35">
      <c r="A959" s="148">
        <v>11.703333333333299</v>
      </c>
      <c r="B959" s="148">
        <v>37</v>
      </c>
      <c r="C959" s="148" t="s">
        <v>83</v>
      </c>
      <c r="D959" s="148">
        <v>17107</v>
      </c>
      <c r="E959" s="148" t="s">
        <v>200</v>
      </c>
      <c r="F959" s="148">
        <v>12.175000000000001</v>
      </c>
      <c r="G959" s="148">
        <v>450</v>
      </c>
      <c r="H959" s="148">
        <v>0.54800000000000004</v>
      </c>
      <c r="I959" s="148" t="s">
        <v>192</v>
      </c>
      <c r="J959" s="148" t="s">
        <v>75</v>
      </c>
    </row>
    <row r="960" spans="1:10" x14ac:dyDescent="0.35">
      <c r="A960" s="148">
        <v>11.7533333333333</v>
      </c>
      <c r="B960" s="148">
        <v>37</v>
      </c>
      <c r="C960" s="148" t="s">
        <v>83</v>
      </c>
      <c r="D960" s="148">
        <v>17244</v>
      </c>
      <c r="E960" s="148" t="s">
        <v>200</v>
      </c>
      <c r="F960" s="148">
        <v>12.175000000000001</v>
      </c>
      <c r="G960" s="148">
        <v>450</v>
      </c>
      <c r="H960" s="148">
        <v>0.54800000000000004</v>
      </c>
      <c r="I960" s="148" t="s">
        <v>192</v>
      </c>
      <c r="J960" s="148" t="s">
        <v>75</v>
      </c>
    </row>
    <row r="961" spans="1:10" x14ac:dyDescent="0.35">
      <c r="A961" s="148">
        <v>11.803333333333301</v>
      </c>
      <c r="B961" s="148">
        <v>37</v>
      </c>
      <c r="C961" s="148" t="s">
        <v>83</v>
      </c>
      <c r="D961" s="148">
        <v>17308</v>
      </c>
      <c r="E961" s="148" t="s">
        <v>200</v>
      </c>
      <c r="F961" s="148">
        <v>12.175000000000001</v>
      </c>
      <c r="G961" s="148">
        <v>450</v>
      </c>
      <c r="H961" s="148">
        <v>0.54800000000000004</v>
      </c>
      <c r="I961" s="148" t="s">
        <v>192</v>
      </c>
      <c r="J961" s="148" t="s">
        <v>75</v>
      </c>
    </row>
    <row r="962" spans="1:10" x14ac:dyDescent="0.35">
      <c r="A962" s="148">
        <v>11.8533333333333</v>
      </c>
      <c r="B962" s="148">
        <v>37</v>
      </c>
      <c r="C962" s="148" t="s">
        <v>83</v>
      </c>
      <c r="D962" s="148">
        <v>17159</v>
      </c>
      <c r="E962" s="148" t="s">
        <v>200</v>
      </c>
      <c r="F962" s="148">
        <v>12.175000000000001</v>
      </c>
      <c r="G962" s="148">
        <v>450</v>
      </c>
      <c r="H962" s="148">
        <v>0.54800000000000004</v>
      </c>
      <c r="I962" s="148" t="s">
        <v>192</v>
      </c>
      <c r="J962" s="148" t="s">
        <v>75</v>
      </c>
    </row>
    <row r="963" spans="1:10" x14ac:dyDescent="0.35">
      <c r="A963" s="148">
        <v>11.9033333333333</v>
      </c>
      <c r="B963" s="148">
        <v>37</v>
      </c>
      <c r="C963" s="148" t="s">
        <v>83</v>
      </c>
      <c r="D963" s="148">
        <v>17432</v>
      </c>
      <c r="E963" s="148" t="s">
        <v>200</v>
      </c>
      <c r="F963" s="148">
        <v>12.175000000000001</v>
      </c>
      <c r="G963" s="148">
        <v>450</v>
      </c>
      <c r="H963" s="148">
        <v>0.54800000000000004</v>
      </c>
      <c r="I963" s="148" t="s">
        <v>192</v>
      </c>
      <c r="J963" s="148" t="s">
        <v>75</v>
      </c>
    </row>
    <row r="964" spans="1:10" x14ac:dyDescent="0.35">
      <c r="A964" s="148">
        <v>11.953333333333299</v>
      </c>
      <c r="B964" s="148">
        <v>37</v>
      </c>
      <c r="C964" s="148" t="s">
        <v>83</v>
      </c>
      <c r="D964" s="148">
        <v>17199</v>
      </c>
      <c r="E964" s="148" t="s">
        <v>200</v>
      </c>
      <c r="F964" s="148">
        <v>12.175000000000001</v>
      </c>
      <c r="G964" s="148">
        <v>450</v>
      </c>
      <c r="H964" s="148">
        <v>0.54800000000000004</v>
      </c>
      <c r="I964" s="148" t="s">
        <v>192</v>
      </c>
      <c r="J964" s="148" t="s">
        <v>75</v>
      </c>
    </row>
    <row r="965" spans="1:10" x14ac:dyDescent="0.35">
      <c r="A965" s="148">
        <v>12.0033333333333</v>
      </c>
      <c r="B965" s="148">
        <v>37</v>
      </c>
      <c r="C965" s="148" t="s">
        <v>83</v>
      </c>
      <c r="D965" s="148">
        <v>17356</v>
      </c>
      <c r="E965" s="148" t="s">
        <v>200</v>
      </c>
      <c r="F965" s="148">
        <v>12.175000000000001</v>
      </c>
      <c r="G965" s="148">
        <v>450</v>
      </c>
      <c r="H965" s="148">
        <v>0.54800000000000004</v>
      </c>
      <c r="I965" s="148" t="s">
        <v>192</v>
      </c>
      <c r="J965" s="148" t="s">
        <v>75</v>
      </c>
    </row>
    <row r="966" spans="1:10" x14ac:dyDescent="0.35">
      <c r="A966" s="148">
        <v>3.3333333333333301E-3</v>
      </c>
      <c r="B966" s="148">
        <v>37</v>
      </c>
      <c r="C966" s="148" t="s">
        <v>125</v>
      </c>
      <c r="D966" s="148">
        <v>20</v>
      </c>
      <c r="E966" s="148" t="s">
        <v>201</v>
      </c>
      <c r="F966" s="148">
        <v>3.4790000000000001</v>
      </c>
      <c r="G966" s="148">
        <v>1500</v>
      </c>
      <c r="H966" s="148">
        <v>0.52200000000000002</v>
      </c>
      <c r="I966" s="148" t="s">
        <v>192</v>
      </c>
      <c r="J966" s="148" t="s">
        <v>75</v>
      </c>
    </row>
    <row r="967" spans="1:10" x14ac:dyDescent="0.35">
      <c r="A967" s="148">
        <v>5.3333333333333302E-2</v>
      </c>
      <c r="B967" s="148">
        <v>37</v>
      </c>
      <c r="C967" s="148" t="s">
        <v>125</v>
      </c>
      <c r="D967" s="148">
        <v>21</v>
      </c>
      <c r="E967" s="148" t="s">
        <v>201</v>
      </c>
      <c r="F967" s="148">
        <v>3.4790000000000001</v>
      </c>
      <c r="G967" s="148">
        <v>1500</v>
      </c>
      <c r="H967" s="148">
        <v>0.52200000000000002</v>
      </c>
      <c r="I967" s="148" t="s">
        <v>192</v>
      </c>
      <c r="J967" s="148" t="s">
        <v>75</v>
      </c>
    </row>
    <row r="968" spans="1:10" x14ac:dyDescent="0.35">
      <c r="A968" s="148">
        <v>0.103333333333333</v>
      </c>
      <c r="B968" s="148">
        <v>37</v>
      </c>
      <c r="C968" s="148" t="s">
        <v>125</v>
      </c>
      <c r="D968" s="148">
        <v>17</v>
      </c>
      <c r="E968" s="148" t="s">
        <v>201</v>
      </c>
      <c r="F968" s="148">
        <v>3.4790000000000001</v>
      </c>
      <c r="G968" s="148">
        <v>1500</v>
      </c>
      <c r="H968" s="148">
        <v>0.52200000000000002</v>
      </c>
      <c r="I968" s="148" t="s">
        <v>192</v>
      </c>
      <c r="J968" s="148" t="s">
        <v>75</v>
      </c>
    </row>
    <row r="969" spans="1:10" x14ac:dyDescent="0.35">
      <c r="A969" s="148">
        <v>0.15333333333333299</v>
      </c>
      <c r="B969" s="148">
        <v>37</v>
      </c>
      <c r="C969" s="148" t="s">
        <v>125</v>
      </c>
      <c r="D969" s="148">
        <v>15</v>
      </c>
      <c r="E969" s="148" t="s">
        <v>201</v>
      </c>
      <c r="F969" s="148">
        <v>3.4790000000000001</v>
      </c>
      <c r="G969" s="148">
        <v>1500</v>
      </c>
      <c r="H969" s="148">
        <v>0.52200000000000002</v>
      </c>
      <c r="I969" s="148" t="s">
        <v>192</v>
      </c>
      <c r="J969" s="148" t="s">
        <v>75</v>
      </c>
    </row>
    <row r="970" spans="1:10" x14ac:dyDescent="0.35">
      <c r="A970" s="148">
        <v>0.20333333333333301</v>
      </c>
      <c r="B970" s="148">
        <v>37</v>
      </c>
      <c r="C970" s="148" t="s">
        <v>125</v>
      </c>
      <c r="D970" s="148">
        <v>16</v>
      </c>
      <c r="E970" s="148" t="s">
        <v>201</v>
      </c>
      <c r="F970" s="148">
        <v>3.4790000000000001</v>
      </c>
      <c r="G970" s="148">
        <v>1500</v>
      </c>
      <c r="H970" s="148">
        <v>0.52200000000000002</v>
      </c>
      <c r="I970" s="148" t="s">
        <v>192</v>
      </c>
      <c r="J970" s="148" t="s">
        <v>75</v>
      </c>
    </row>
    <row r="971" spans="1:10" x14ac:dyDescent="0.35">
      <c r="A971" s="148">
        <v>0.25333333333333302</v>
      </c>
      <c r="B971" s="148">
        <v>37</v>
      </c>
      <c r="C971" s="148" t="s">
        <v>125</v>
      </c>
      <c r="D971" s="148">
        <v>23</v>
      </c>
      <c r="E971" s="148" t="s">
        <v>201</v>
      </c>
      <c r="F971" s="148">
        <v>3.4790000000000001</v>
      </c>
      <c r="G971" s="148">
        <v>1500</v>
      </c>
      <c r="H971" s="148">
        <v>0.52200000000000002</v>
      </c>
      <c r="I971" s="148" t="s">
        <v>192</v>
      </c>
      <c r="J971" s="148" t="s">
        <v>75</v>
      </c>
    </row>
    <row r="972" spans="1:10" x14ac:dyDescent="0.35">
      <c r="A972" s="148">
        <v>0.30333333333333301</v>
      </c>
      <c r="B972" s="148">
        <v>37</v>
      </c>
      <c r="C972" s="148" t="s">
        <v>125</v>
      </c>
      <c r="D972" s="148">
        <v>17</v>
      </c>
      <c r="E972" s="148" t="s">
        <v>201</v>
      </c>
      <c r="F972" s="148">
        <v>3.4790000000000001</v>
      </c>
      <c r="G972" s="148">
        <v>1500</v>
      </c>
      <c r="H972" s="148">
        <v>0.52200000000000002</v>
      </c>
      <c r="I972" s="148" t="s">
        <v>192</v>
      </c>
      <c r="J972" s="148" t="s">
        <v>75</v>
      </c>
    </row>
    <row r="973" spans="1:10" x14ac:dyDescent="0.35">
      <c r="A973" s="148">
        <v>0.353333333333333</v>
      </c>
      <c r="B973" s="148">
        <v>37</v>
      </c>
      <c r="C973" s="148" t="s">
        <v>125</v>
      </c>
      <c r="D973" s="148">
        <v>19</v>
      </c>
      <c r="E973" s="148" t="s">
        <v>201</v>
      </c>
      <c r="F973" s="148">
        <v>3.4790000000000001</v>
      </c>
      <c r="G973" s="148">
        <v>1500</v>
      </c>
      <c r="H973" s="148">
        <v>0.52200000000000002</v>
      </c>
      <c r="I973" s="148" t="s">
        <v>192</v>
      </c>
      <c r="J973" s="148" t="s">
        <v>75</v>
      </c>
    </row>
    <row r="974" spans="1:10" x14ac:dyDescent="0.35">
      <c r="A974" s="148">
        <v>0.40333333333333299</v>
      </c>
      <c r="B974" s="148">
        <v>37</v>
      </c>
      <c r="C974" s="148" t="s">
        <v>125</v>
      </c>
      <c r="D974" s="148">
        <v>20</v>
      </c>
      <c r="E974" s="148" t="s">
        <v>201</v>
      </c>
      <c r="F974" s="148">
        <v>3.4790000000000001</v>
      </c>
      <c r="G974" s="148">
        <v>1500</v>
      </c>
      <c r="H974" s="148">
        <v>0.52200000000000002</v>
      </c>
      <c r="I974" s="148" t="s">
        <v>192</v>
      </c>
      <c r="J974" s="148" t="s">
        <v>75</v>
      </c>
    </row>
    <row r="975" spans="1:10" x14ac:dyDescent="0.35">
      <c r="A975" s="148">
        <v>0.45333333333333298</v>
      </c>
      <c r="B975" s="148">
        <v>37</v>
      </c>
      <c r="C975" s="148" t="s">
        <v>125</v>
      </c>
      <c r="D975" s="148">
        <v>18</v>
      </c>
      <c r="E975" s="148" t="s">
        <v>201</v>
      </c>
      <c r="F975" s="148">
        <v>3.4790000000000001</v>
      </c>
      <c r="G975" s="148">
        <v>1500</v>
      </c>
      <c r="H975" s="148">
        <v>0.52200000000000002</v>
      </c>
      <c r="I975" s="148" t="s">
        <v>192</v>
      </c>
      <c r="J975" s="148" t="s">
        <v>75</v>
      </c>
    </row>
    <row r="976" spans="1:10" x14ac:dyDescent="0.35">
      <c r="A976" s="148">
        <v>0.50333333333333297</v>
      </c>
      <c r="B976" s="148">
        <v>37</v>
      </c>
      <c r="C976" s="148" t="s">
        <v>125</v>
      </c>
      <c r="D976" s="148">
        <v>22</v>
      </c>
      <c r="E976" s="148" t="s">
        <v>201</v>
      </c>
      <c r="F976" s="148">
        <v>3.4790000000000001</v>
      </c>
      <c r="G976" s="148">
        <v>1500</v>
      </c>
      <c r="H976" s="148">
        <v>0.52200000000000002</v>
      </c>
      <c r="I976" s="148" t="s">
        <v>192</v>
      </c>
      <c r="J976" s="148" t="s">
        <v>75</v>
      </c>
    </row>
    <row r="977" spans="1:10" x14ac:dyDescent="0.35">
      <c r="A977" s="148">
        <v>0.55333333333333301</v>
      </c>
      <c r="B977" s="148">
        <v>37</v>
      </c>
      <c r="C977" s="148" t="s">
        <v>125</v>
      </c>
      <c r="D977" s="148">
        <v>27</v>
      </c>
      <c r="E977" s="148" t="s">
        <v>201</v>
      </c>
      <c r="F977" s="148">
        <v>3.4790000000000001</v>
      </c>
      <c r="G977" s="148">
        <v>1500</v>
      </c>
      <c r="H977" s="148">
        <v>0.52200000000000002</v>
      </c>
      <c r="I977" s="148" t="s">
        <v>192</v>
      </c>
      <c r="J977" s="148" t="s">
        <v>75</v>
      </c>
    </row>
    <row r="978" spans="1:10" x14ac:dyDescent="0.35">
      <c r="A978" s="148">
        <v>0.60333333333333306</v>
      </c>
      <c r="B978" s="148">
        <v>37</v>
      </c>
      <c r="C978" s="148" t="s">
        <v>125</v>
      </c>
      <c r="D978" s="148">
        <v>22</v>
      </c>
      <c r="E978" s="148" t="s">
        <v>201</v>
      </c>
      <c r="F978" s="148">
        <v>3.4790000000000001</v>
      </c>
      <c r="G978" s="148">
        <v>1500</v>
      </c>
      <c r="H978" s="148">
        <v>0.52200000000000002</v>
      </c>
      <c r="I978" s="148" t="s">
        <v>192</v>
      </c>
      <c r="J978" s="148" t="s">
        <v>75</v>
      </c>
    </row>
    <row r="979" spans="1:10" x14ac:dyDescent="0.35">
      <c r="A979" s="148">
        <v>0.65333333333333299</v>
      </c>
      <c r="B979" s="148">
        <v>37</v>
      </c>
      <c r="C979" s="148" t="s">
        <v>125</v>
      </c>
      <c r="D979" s="148">
        <v>26</v>
      </c>
      <c r="E979" s="148" t="s">
        <v>201</v>
      </c>
      <c r="F979" s="148">
        <v>3.4790000000000001</v>
      </c>
      <c r="G979" s="148">
        <v>1500</v>
      </c>
      <c r="H979" s="148">
        <v>0.52200000000000002</v>
      </c>
      <c r="I979" s="148" t="s">
        <v>192</v>
      </c>
      <c r="J979" s="148" t="s">
        <v>75</v>
      </c>
    </row>
    <row r="980" spans="1:10" x14ac:dyDescent="0.35">
      <c r="A980" s="148">
        <v>0.70333333333333303</v>
      </c>
      <c r="B980" s="148">
        <v>37</v>
      </c>
      <c r="C980" s="148" t="s">
        <v>125</v>
      </c>
      <c r="D980" s="148">
        <v>20</v>
      </c>
      <c r="E980" s="148" t="s">
        <v>201</v>
      </c>
      <c r="F980" s="148">
        <v>3.4790000000000001</v>
      </c>
      <c r="G980" s="148">
        <v>1500</v>
      </c>
      <c r="H980" s="148">
        <v>0.52200000000000002</v>
      </c>
      <c r="I980" s="148" t="s">
        <v>192</v>
      </c>
      <c r="J980" s="148" t="s">
        <v>75</v>
      </c>
    </row>
    <row r="981" spans="1:10" x14ac:dyDescent="0.35">
      <c r="A981" s="148">
        <v>0.75333333333333297</v>
      </c>
      <c r="B981" s="148">
        <v>37</v>
      </c>
      <c r="C981" s="148" t="s">
        <v>125</v>
      </c>
      <c r="D981" s="148">
        <v>20</v>
      </c>
      <c r="E981" s="148" t="s">
        <v>201</v>
      </c>
      <c r="F981" s="148">
        <v>3.4790000000000001</v>
      </c>
      <c r="G981" s="148">
        <v>1500</v>
      </c>
      <c r="H981" s="148">
        <v>0.52200000000000002</v>
      </c>
      <c r="I981" s="148" t="s">
        <v>192</v>
      </c>
      <c r="J981" s="148" t="s">
        <v>75</v>
      </c>
    </row>
    <row r="982" spans="1:10" x14ac:dyDescent="0.35">
      <c r="A982" s="148">
        <v>0.80333333333333301</v>
      </c>
      <c r="B982" s="148">
        <v>37</v>
      </c>
      <c r="C982" s="148" t="s">
        <v>125</v>
      </c>
      <c r="D982" s="148">
        <v>20</v>
      </c>
      <c r="E982" s="148" t="s">
        <v>201</v>
      </c>
      <c r="F982" s="148">
        <v>3.4790000000000001</v>
      </c>
      <c r="G982" s="148">
        <v>1500</v>
      </c>
      <c r="H982" s="148">
        <v>0.52200000000000002</v>
      </c>
      <c r="I982" s="148" t="s">
        <v>192</v>
      </c>
      <c r="J982" s="148" t="s">
        <v>75</v>
      </c>
    </row>
    <row r="983" spans="1:10" x14ac:dyDescent="0.35">
      <c r="A983" s="148">
        <v>0.85333333333333306</v>
      </c>
      <c r="B983" s="148">
        <v>37</v>
      </c>
      <c r="C983" s="148" t="s">
        <v>125</v>
      </c>
      <c r="D983" s="148">
        <v>19</v>
      </c>
      <c r="E983" s="148" t="s">
        <v>201</v>
      </c>
      <c r="F983" s="148">
        <v>3.4790000000000001</v>
      </c>
      <c r="G983" s="148">
        <v>1500</v>
      </c>
      <c r="H983" s="148">
        <v>0.52200000000000002</v>
      </c>
      <c r="I983" s="148" t="s">
        <v>192</v>
      </c>
      <c r="J983" s="148" t="s">
        <v>75</v>
      </c>
    </row>
    <row r="984" spans="1:10" x14ac:dyDescent="0.35">
      <c r="A984" s="148">
        <v>0.90333333333333299</v>
      </c>
      <c r="B984" s="148">
        <v>37</v>
      </c>
      <c r="C984" s="148" t="s">
        <v>125</v>
      </c>
      <c r="D984" s="148">
        <v>24</v>
      </c>
      <c r="E984" s="148" t="s">
        <v>201</v>
      </c>
      <c r="F984" s="148">
        <v>3.4790000000000001</v>
      </c>
      <c r="G984" s="148">
        <v>1500</v>
      </c>
      <c r="H984" s="148">
        <v>0.52200000000000002</v>
      </c>
      <c r="I984" s="148" t="s">
        <v>192</v>
      </c>
      <c r="J984" s="148" t="s">
        <v>75</v>
      </c>
    </row>
    <row r="985" spans="1:10" x14ac:dyDescent="0.35">
      <c r="A985" s="148">
        <v>0.95333333333333303</v>
      </c>
      <c r="B985" s="148">
        <v>37</v>
      </c>
      <c r="C985" s="148" t="s">
        <v>125</v>
      </c>
      <c r="D985" s="148">
        <v>21</v>
      </c>
      <c r="E985" s="148" t="s">
        <v>201</v>
      </c>
      <c r="F985" s="148">
        <v>3.4790000000000001</v>
      </c>
      <c r="G985" s="148">
        <v>1500</v>
      </c>
      <c r="H985" s="148">
        <v>0.52200000000000002</v>
      </c>
      <c r="I985" s="148" t="s">
        <v>192</v>
      </c>
      <c r="J985" s="148" t="s">
        <v>75</v>
      </c>
    </row>
    <row r="986" spans="1:10" x14ac:dyDescent="0.35">
      <c r="A986" s="148">
        <v>1.0033333333333301</v>
      </c>
      <c r="B986" s="148">
        <v>37</v>
      </c>
      <c r="C986" s="148" t="s">
        <v>125</v>
      </c>
      <c r="D986" s="148">
        <v>18</v>
      </c>
      <c r="E986" s="148" t="s">
        <v>201</v>
      </c>
      <c r="F986" s="148">
        <v>3.4790000000000001</v>
      </c>
      <c r="G986" s="148">
        <v>1500</v>
      </c>
      <c r="H986" s="148">
        <v>0.52200000000000002</v>
      </c>
      <c r="I986" s="148" t="s">
        <v>192</v>
      </c>
      <c r="J986" s="148" t="s">
        <v>75</v>
      </c>
    </row>
    <row r="987" spans="1:10" x14ac:dyDescent="0.35">
      <c r="A987" s="148">
        <v>1.0533333333333299</v>
      </c>
      <c r="B987" s="148">
        <v>37</v>
      </c>
      <c r="C987" s="148" t="s">
        <v>125</v>
      </c>
      <c r="D987" s="148">
        <v>22</v>
      </c>
      <c r="E987" s="148" t="s">
        <v>201</v>
      </c>
      <c r="F987" s="148">
        <v>3.4790000000000001</v>
      </c>
      <c r="G987" s="148">
        <v>1500</v>
      </c>
      <c r="H987" s="148">
        <v>0.52200000000000002</v>
      </c>
      <c r="I987" s="148" t="s">
        <v>192</v>
      </c>
      <c r="J987" s="148" t="s">
        <v>75</v>
      </c>
    </row>
    <row r="988" spans="1:10" x14ac:dyDescent="0.35">
      <c r="A988" s="148">
        <v>1.1033333333333299</v>
      </c>
      <c r="B988" s="148">
        <v>37</v>
      </c>
      <c r="C988" s="148" t="s">
        <v>125</v>
      </c>
      <c r="D988" s="148">
        <v>28</v>
      </c>
      <c r="E988" s="148" t="s">
        <v>201</v>
      </c>
      <c r="F988" s="148">
        <v>3.4790000000000001</v>
      </c>
      <c r="G988" s="148">
        <v>1500</v>
      </c>
      <c r="H988" s="148">
        <v>0.52200000000000002</v>
      </c>
      <c r="I988" s="148" t="s">
        <v>192</v>
      </c>
      <c r="J988" s="148" t="s">
        <v>75</v>
      </c>
    </row>
    <row r="989" spans="1:10" x14ac:dyDescent="0.35">
      <c r="A989" s="148">
        <v>1.15333333333333</v>
      </c>
      <c r="B989" s="148">
        <v>37</v>
      </c>
      <c r="C989" s="148" t="s">
        <v>125</v>
      </c>
      <c r="D989" s="148">
        <v>19</v>
      </c>
      <c r="E989" s="148" t="s">
        <v>201</v>
      </c>
      <c r="F989" s="148">
        <v>3.4790000000000001</v>
      </c>
      <c r="G989" s="148">
        <v>1500</v>
      </c>
      <c r="H989" s="148">
        <v>0.52200000000000002</v>
      </c>
      <c r="I989" s="148" t="s">
        <v>192</v>
      </c>
      <c r="J989" s="148" t="s">
        <v>75</v>
      </c>
    </row>
    <row r="990" spans="1:10" x14ac:dyDescent="0.35">
      <c r="A990" s="148">
        <v>1.20333333333333</v>
      </c>
      <c r="B990" s="148">
        <v>37</v>
      </c>
      <c r="C990" s="148" t="s">
        <v>125</v>
      </c>
      <c r="D990" s="148">
        <v>22</v>
      </c>
      <c r="E990" s="148" t="s">
        <v>201</v>
      </c>
      <c r="F990" s="148">
        <v>3.4790000000000001</v>
      </c>
      <c r="G990" s="148">
        <v>1500</v>
      </c>
      <c r="H990" s="148">
        <v>0.52200000000000002</v>
      </c>
      <c r="I990" s="148" t="s">
        <v>192</v>
      </c>
      <c r="J990" s="148" t="s">
        <v>75</v>
      </c>
    </row>
    <row r="991" spans="1:10" x14ac:dyDescent="0.35">
      <c r="A991" s="148">
        <v>1.2533333333333301</v>
      </c>
      <c r="B991" s="148">
        <v>37</v>
      </c>
      <c r="C991" s="148" t="s">
        <v>125</v>
      </c>
      <c r="D991" s="148">
        <v>19</v>
      </c>
      <c r="E991" s="148" t="s">
        <v>201</v>
      </c>
      <c r="F991" s="148">
        <v>3.4790000000000001</v>
      </c>
      <c r="G991" s="148">
        <v>1500</v>
      </c>
      <c r="H991" s="148">
        <v>0.52200000000000002</v>
      </c>
      <c r="I991" s="148" t="s">
        <v>192</v>
      </c>
      <c r="J991" s="148" t="s">
        <v>75</v>
      </c>
    </row>
    <row r="992" spans="1:10" x14ac:dyDescent="0.35">
      <c r="A992" s="148">
        <v>1.3033333333333299</v>
      </c>
      <c r="B992" s="148">
        <v>37</v>
      </c>
      <c r="C992" s="148" t="s">
        <v>125</v>
      </c>
      <c r="D992" s="148">
        <v>23</v>
      </c>
      <c r="E992" s="148" t="s">
        <v>201</v>
      </c>
      <c r="F992" s="148">
        <v>3.4790000000000001</v>
      </c>
      <c r="G992" s="148">
        <v>1500</v>
      </c>
      <c r="H992" s="148">
        <v>0.52200000000000002</v>
      </c>
      <c r="I992" s="148" t="s">
        <v>192</v>
      </c>
      <c r="J992" s="148" t="s">
        <v>75</v>
      </c>
    </row>
    <row r="993" spans="1:10" x14ac:dyDescent="0.35">
      <c r="A993" s="148">
        <v>1.3533333333333299</v>
      </c>
      <c r="B993" s="148">
        <v>37</v>
      </c>
      <c r="C993" s="148" t="s">
        <v>125</v>
      </c>
      <c r="D993" s="148">
        <v>17</v>
      </c>
      <c r="E993" s="148" t="s">
        <v>201</v>
      </c>
      <c r="F993" s="148">
        <v>3.4790000000000001</v>
      </c>
      <c r="G993" s="148">
        <v>1500</v>
      </c>
      <c r="H993" s="148">
        <v>0.52200000000000002</v>
      </c>
      <c r="I993" s="148" t="s">
        <v>192</v>
      </c>
      <c r="J993" s="148" t="s">
        <v>75</v>
      </c>
    </row>
    <row r="994" spans="1:10" x14ac:dyDescent="0.35">
      <c r="A994" s="148">
        <v>1.40333333333333</v>
      </c>
      <c r="B994" s="148">
        <v>37</v>
      </c>
      <c r="C994" s="148" t="s">
        <v>125</v>
      </c>
      <c r="D994" s="148">
        <v>24</v>
      </c>
      <c r="E994" s="148" t="s">
        <v>201</v>
      </c>
      <c r="F994" s="148">
        <v>3.4790000000000001</v>
      </c>
      <c r="G994" s="148">
        <v>1500</v>
      </c>
      <c r="H994" s="148">
        <v>0.52200000000000002</v>
      </c>
      <c r="I994" s="148" t="s">
        <v>192</v>
      </c>
      <c r="J994" s="148" t="s">
        <v>75</v>
      </c>
    </row>
    <row r="995" spans="1:10" x14ac:dyDescent="0.35">
      <c r="A995" s="148">
        <v>1.45333333333333</v>
      </c>
      <c r="B995" s="148">
        <v>37</v>
      </c>
      <c r="C995" s="148" t="s">
        <v>125</v>
      </c>
      <c r="D995" s="148">
        <v>24</v>
      </c>
      <c r="E995" s="148" t="s">
        <v>201</v>
      </c>
      <c r="F995" s="148">
        <v>3.4790000000000001</v>
      </c>
      <c r="G995" s="148">
        <v>1500</v>
      </c>
      <c r="H995" s="148">
        <v>0.52200000000000002</v>
      </c>
      <c r="I995" s="148" t="s">
        <v>192</v>
      </c>
      <c r="J995" s="148" t="s">
        <v>75</v>
      </c>
    </row>
    <row r="996" spans="1:10" x14ac:dyDescent="0.35">
      <c r="A996" s="148">
        <v>1.5033333333333301</v>
      </c>
      <c r="B996" s="148">
        <v>37</v>
      </c>
      <c r="C996" s="148" t="s">
        <v>125</v>
      </c>
      <c r="D996" s="148">
        <v>28</v>
      </c>
      <c r="E996" s="148" t="s">
        <v>201</v>
      </c>
      <c r="F996" s="148">
        <v>3.4790000000000001</v>
      </c>
      <c r="G996" s="148">
        <v>1500</v>
      </c>
      <c r="H996" s="148">
        <v>0.52200000000000002</v>
      </c>
      <c r="I996" s="148" t="s">
        <v>192</v>
      </c>
      <c r="J996" s="148" t="s">
        <v>75</v>
      </c>
    </row>
    <row r="997" spans="1:10" x14ac:dyDescent="0.35">
      <c r="A997" s="148">
        <v>1.5533333333333299</v>
      </c>
      <c r="B997" s="148">
        <v>37</v>
      </c>
      <c r="C997" s="148" t="s">
        <v>125</v>
      </c>
      <c r="D997" s="148">
        <v>29</v>
      </c>
      <c r="E997" s="148" t="s">
        <v>201</v>
      </c>
      <c r="F997" s="148">
        <v>3.4790000000000001</v>
      </c>
      <c r="G997" s="148">
        <v>1500</v>
      </c>
      <c r="H997" s="148">
        <v>0.52200000000000002</v>
      </c>
      <c r="I997" s="148" t="s">
        <v>192</v>
      </c>
      <c r="J997" s="148" t="s">
        <v>75</v>
      </c>
    </row>
    <row r="998" spans="1:10" x14ac:dyDescent="0.35">
      <c r="A998" s="148">
        <v>1.6033333333333299</v>
      </c>
      <c r="B998" s="148">
        <v>37</v>
      </c>
      <c r="C998" s="148" t="s">
        <v>125</v>
      </c>
      <c r="D998" s="148">
        <v>19</v>
      </c>
      <c r="E998" s="148" t="s">
        <v>201</v>
      </c>
      <c r="F998" s="148">
        <v>3.4790000000000001</v>
      </c>
      <c r="G998" s="148">
        <v>1500</v>
      </c>
      <c r="H998" s="148">
        <v>0.52200000000000002</v>
      </c>
      <c r="I998" s="148" t="s">
        <v>192</v>
      </c>
      <c r="J998" s="148" t="s">
        <v>75</v>
      </c>
    </row>
    <row r="999" spans="1:10" x14ac:dyDescent="0.35">
      <c r="A999" s="148">
        <v>1.65333333333333</v>
      </c>
      <c r="B999" s="148">
        <v>37</v>
      </c>
      <c r="C999" s="148" t="s">
        <v>125</v>
      </c>
      <c r="D999" s="148">
        <v>20</v>
      </c>
      <c r="E999" s="148" t="s">
        <v>201</v>
      </c>
      <c r="F999" s="148">
        <v>3.4790000000000001</v>
      </c>
      <c r="G999" s="148">
        <v>1500</v>
      </c>
      <c r="H999" s="148">
        <v>0.52200000000000002</v>
      </c>
      <c r="I999" s="148" t="s">
        <v>192</v>
      </c>
      <c r="J999" s="148" t="s">
        <v>75</v>
      </c>
    </row>
    <row r="1000" spans="1:10" x14ac:dyDescent="0.35">
      <c r="A1000" s="148">
        <v>1.70333333333333</v>
      </c>
      <c r="B1000" s="148">
        <v>37</v>
      </c>
      <c r="C1000" s="148" t="s">
        <v>125</v>
      </c>
      <c r="D1000" s="148">
        <v>27</v>
      </c>
      <c r="E1000" s="148" t="s">
        <v>201</v>
      </c>
      <c r="F1000" s="148">
        <v>3.4790000000000001</v>
      </c>
      <c r="G1000" s="148">
        <v>1500</v>
      </c>
      <c r="H1000" s="148">
        <v>0.52200000000000002</v>
      </c>
      <c r="I1000" s="148" t="s">
        <v>192</v>
      </c>
      <c r="J1000" s="148" t="s">
        <v>75</v>
      </c>
    </row>
    <row r="1001" spans="1:10" x14ac:dyDescent="0.35">
      <c r="A1001" s="148">
        <v>1.7533333333333301</v>
      </c>
      <c r="B1001" s="148">
        <v>37</v>
      </c>
      <c r="C1001" s="148" t="s">
        <v>125</v>
      </c>
      <c r="D1001" s="148">
        <v>26</v>
      </c>
      <c r="E1001" s="148" t="s">
        <v>201</v>
      </c>
      <c r="F1001" s="148">
        <v>3.4790000000000001</v>
      </c>
      <c r="G1001" s="148">
        <v>1500</v>
      </c>
      <c r="H1001" s="148">
        <v>0.52200000000000002</v>
      </c>
      <c r="I1001" s="148" t="s">
        <v>192</v>
      </c>
      <c r="J1001" s="148" t="s">
        <v>75</v>
      </c>
    </row>
    <row r="1002" spans="1:10" x14ac:dyDescent="0.35">
      <c r="A1002" s="148">
        <v>1.8033333333333299</v>
      </c>
      <c r="B1002" s="148">
        <v>37</v>
      </c>
      <c r="C1002" s="148" t="s">
        <v>125</v>
      </c>
      <c r="D1002" s="148">
        <v>28</v>
      </c>
      <c r="E1002" s="148" t="s">
        <v>201</v>
      </c>
      <c r="F1002" s="148">
        <v>3.4790000000000001</v>
      </c>
      <c r="G1002" s="148">
        <v>1500</v>
      </c>
      <c r="H1002" s="148">
        <v>0.52200000000000002</v>
      </c>
      <c r="I1002" s="148" t="s">
        <v>192</v>
      </c>
      <c r="J1002" s="148" t="s">
        <v>75</v>
      </c>
    </row>
    <row r="1003" spans="1:10" x14ac:dyDescent="0.35">
      <c r="A1003" s="148">
        <v>1.8533333333333299</v>
      </c>
      <c r="B1003" s="148">
        <v>37</v>
      </c>
      <c r="C1003" s="148" t="s">
        <v>125</v>
      </c>
      <c r="D1003" s="148">
        <v>25</v>
      </c>
      <c r="E1003" s="148" t="s">
        <v>201</v>
      </c>
      <c r="F1003" s="148">
        <v>3.4790000000000001</v>
      </c>
      <c r="G1003" s="148">
        <v>1500</v>
      </c>
      <c r="H1003" s="148">
        <v>0.52200000000000002</v>
      </c>
      <c r="I1003" s="148" t="s">
        <v>192</v>
      </c>
      <c r="J1003" s="148" t="s">
        <v>75</v>
      </c>
    </row>
    <row r="1004" spans="1:10" x14ac:dyDescent="0.35">
      <c r="A1004" s="148">
        <v>1.90333333333333</v>
      </c>
      <c r="B1004" s="148">
        <v>37</v>
      </c>
      <c r="C1004" s="148" t="s">
        <v>125</v>
      </c>
      <c r="D1004" s="148">
        <v>20</v>
      </c>
      <c r="E1004" s="148" t="s">
        <v>201</v>
      </c>
      <c r="F1004" s="148">
        <v>3.4790000000000001</v>
      </c>
      <c r="G1004" s="148">
        <v>1500</v>
      </c>
      <c r="H1004" s="148">
        <v>0.52200000000000002</v>
      </c>
      <c r="I1004" s="148" t="s">
        <v>192</v>
      </c>
      <c r="J1004" s="148" t="s">
        <v>75</v>
      </c>
    </row>
    <row r="1005" spans="1:10" x14ac:dyDescent="0.35">
      <c r="A1005" s="148">
        <v>1.95333333333333</v>
      </c>
      <c r="B1005" s="148">
        <v>37</v>
      </c>
      <c r="C1005" s="148" t="s">
        <v>125</v>
      </c>
      <c r="D1005" s="148">
        <v>25</v>
      </c>
      <c r="E1005" s="148" t="s">
        <v>201</v>
      </c>
      <c r="F1005" s="148">
        <v>3.4790000000000001</v>
      </c>
      <c r="G1005" s="148">
        <v>1500</v>
      </c>
      <c r="H1005" s="148">
        <v>0.52200000000000002</v>
      </c>
      <c r="I1005" s="148" t="s">
        <v>192</v>
      </c>
      <c r="J1005" s="148" t="s">
        <v>75</v>
      </c>
    </row>
    <row r="1006" spans="1:10" x14ac:dyDescent="0.35">
      <c r="A1006" s="148">
        <v>2.0033333333333299</v>
      </c>
      <c r="B1006" s="148">
        <v>37</v>
      </c>
      <c r="C1006" s="148" t="s">
        <v>125</v>
      </c>
      <c r="D1006" s="148">
        <v>25</v>
      </c>
      <c r="E1006" s="148" t="s">
        <v>201</v>
      </c>
      <c r="F1006" s="148">
        <v>3.4790000000000001</v>
      </c>
      <c r="G1006" s="148">
        <v>1500</v>
      </c>
      <c r="H1006" s="148">
        <v>0.52200000000000002</v>
      </c>
      <c r="I1006" s="148" t="s">
        <v>192</v>
      </c>
      <c r="J1006" s="148" t="s">
        <v>75</v>
      </c>
    </row>
    <row r="1007" spans="1:10" x14ac:dyDescent="0.35">
      <c r="A1007" s="148">
        <v>2.0533333333333301</v>
      </c>
      <c r="B1007" s="148">
        <v>36.9</v>
      </c>
      <c r="C1007" s="148" t="s">
        <v>125</v>
      </c>
      <c r="D1007" s="148">
        <v>27</v>
      </c>
      <c r="E1007" s="148" t="s">
        <v>201</v>
      </c>
      <c r="F1007" s="148">
        <v>3.4790000000000001</v>
      </c>
      <c r="G1007" s="148">
        <v>1500</v>
      </c>
      <c r="H1007" s="148">
        <v>0.52200000000000002</v>
      </c>
      <c r="I1007" s="148" t="s">
        <v>192</v>
      </c>
      <c r="J1007" s="148" t="s">
        <v>75</v>
      </c>
    </row>
    <row r="1008" spans="1:10" x14ac:dyDescent="0.35">
      <c r="A1008" s="148">
        <v>2.1033333333333299</v>
      </c>
      <c r="B1008" s="148">
        <v>37</v>
      </c>
      <c r="C1008" s="148" t="s">
        <v>125</v>
      </c>
      <c r="D1008" s="148">
        <v>24</v>
      </c>
      <c r="E1008" s="148" t="s">
        <v>201</v>
      </c>
      <c r="F1008" s="148">
        <v>3.4790000000000001</v>
      </c>
      <c r="G1008" s="148">
        <v>1500</v>
      </c>
      <c r="H1008" s="148">
        <v>0.52200000000000002</v>
      </c>
      <c r="I1008" s="148" t="s">
        <v>192</v>
      </c>
      <c r="J1008" s="148" t="s">
        <v>75</v>
      </c>
    </row>
    <row r="1009" spans="1:10" x14ac:dyDescent="0.35">
      <c r="A1009" s="148">
        <v>2.1533333333333302</v>
      </c>
      <c r="B1009" s="148">
        <v>37</v>
      </c>
      <c r="C1009" s="148" t="s">
        <v>125</v>
      </c>
      <c r="D1009" s="148">
        <v>20</v>
      </c>
      <c r="E1009" s="148" t="s">
        <v>201</v>
      </c>
      <c r="F1009" s="148">
        <v>3.4790000000000001</v>
      </c>
      <c r="G1009" s="148">
        <v>1500</v>
      </c>
      <c r="H1009" s="148">
        <v>0.52200000000000002</v>
      </c>
      <c r="I1009" s="148" t="s">
        <v>192</v>
      </c>
      <c r="J1009" s="148" t="s">
        <v>75</v>
      </c>
    </row>
    <row r="1010" spans="1:10" x14ac:dyDescent="0.35">
      <c r="A1010" s="148">
        <v>2.20333333333333</v>
      </c>
      <c r="B1010" s="148">
        <v>37</v>
      </c>
      <c r="C1010" s="148" t="s">
        <v>125</v>
      </c>
      <c r="D1010" s="148">
        <v>25</v>
      </c>
      <c r="E1010" s="148" t="s">
        <v>201</v>
      </c>
      <c r="F1010" s="148">
        <v>3.4790000000000001</v>
      </c>
      <c r="G1010" s="148">
        <v>1500</v>
      </c>
      <c r="H1010" s="148">
        <v>0.52200000000000002</v>
      </c>
      <c r="I1010" s="148" t="s">
        <v>192</v>
      </c>
      <c r="J1010" s="148" t="s">
        <v>75</v>
      </c>
    </row>
    <row r="1011" spans="1:10" x14ac:dyDescent="0.35">
      <c r="A1011" s="148">
        <v>2.2533333333333299</v>
      </c>
      <c r="B1011" s="148">
        <v>36.9</v>
      </c>
      <c r="C1011" s="148" t="s">
        <v>125</v>
      </c>
      <c r="D1011" s="148">
        <v>28</v>
      </c>
      <c r="E1011" s="148" t="s">
        <v>201</v>
      </c>
      <c r="F1011" s="148">
        <v>3.4790000000000001</v>
      </c>
      <c r="G1011" s="148">
        <v>1500</v>
      </c>
      <c r="H1011" s="148">
        <v>0.52200000000000002</v>
      </c>
      <c r="I1011" s="148" t="s">
        <v>192</v>
      </c>
      <c r="J1011" s="148" t="s">
        <v>75</v>
      </c>
    </row>
    <row r="1012" spans="1:10" x14ac:dyDescent="0.35">
      <c r="A1012" s="148">
        <v>2.3033333333333301</v>
      </c>
      <c r="B1012" s="148">
        <v>37.1</v>
      </c>
      <c r="C1012" s="148" t="s">
        <v>125</v>
      </c>
      <c r="D1012" s="148">
        <v>22</v>
      </c>
      <c r="E1012" s="148" t="s">
        <v>201</v>
      </c>
      <c r="F1012" s="148">
        <v>3.4790000000000001</v>
      </c>
      <c r="G1012" s="148">
        <v>1500</v>
      </c>
      <c r="H1012" s="148">
        <v>0.52200000000000002</v>
      </c>
      <c r="I1012" s="148" t="s">
        <v>192</v>
      </c>
      <c r="J1012" s="148" t="s">
        <v>75</v>
      </c>
    </row>
    <row r="1013" spans="1:10" x14ac:dyDescent="0.35">
      <c r="A1013" s="148">
        <v>2.3533333333333299</v>
      </c>
      <c r="B1013" s="148">
        <v>37</v>
      </c>
      <c r="C1013" s="148" t="s">
        <v>125</v>
      </c>
      <c r="D1013" s="148">
        <v>21</v>
      </c>
      <c r="E1013" s="148" t="s">
        <v>201</v>
      </c>
      <c r="F1013" s="148">
        <v>3.4790000000000001</v>
      </c>
      <c r="G1013" s="148">
        <v>1500</v>
      </c>
      <c r="H1013" s="148">
        <v>0.52200000000000002</v>
      </c>
      <c r="I1013" s="148" t="s">
        <v>192</v>
      </c>
      <c r="J1013" s="148" t="s">
        <v>75</v>
      </c>
    </row>
    <row r="1014" spans="1:10" x14ac:dyDescent="0.35">
      <c r="A1014" s="148">
        <v>2.4033333333333302</v>
      </c>
      <c r="B1014" s="148">
        <v>37</v>
      </c>
      <c r="C1014" s="148" t="s">
        <v>125</v>
      </c>
      <c r="D1014" s="148">
        <v>24</v>
      </c>
      <c r="E1014" s="148" t="s">
        <v>201</v>
      </c>
      <c r="F1014" s="148">
        <v>3.4790000000000001</v>
      </c>
      <c r="G1014" s="148">
        <v>1500</v>
      </c>
      <c r="H1014" s="148">
        <v>0.52200000000000002</v>
      </c>
      <c r="I1014" s="148" t="s">
        <v>192</v>
      </c>
      <c r="J1014" s="148" t="s">
        <v>75</v>
      </c>
    </row>
    <row r="1015" spans="1:10" x14ac:dyDescent="0.35">
      <c r="A1015" s="148">
        <v>2.45333333333333</v>
      </c>
      <c r="B1015" s="148">
        <v>37</v>
      </c>
      <c r="C1015" s="148" t="s">
        <v>125</v>
      </c>
      <c r="D1015" s="148">
        <v>30</v>
      </c>
      <c r="E1015" s="148" t="s">
        <v>201</v>
      </c>
      <c r="F1015" s="148">
        <v>3.4790000000000001</v>
      </c>
      <c r="G1015" s="148">
        <v>1500</v>
      </c>
      <c r="H1015" s="148">
        <v>0.52200000000000002</v>
      </c>
      <c r="I1015" s="148" t="s">
        <v>192</v>
      </c>
      <c r="J1015" s="148" t="s">
        <v>75</v>
      </c>
    </row>
    <row r="1016" spans="1:10" x14ac:dyDescent="0.35">
      <c r="A1016" s="148">
        <v>2.5033333333333299</v>
      </c>
      <c r="B1016" s="148">
        <v>37</v>
      </c>
      <c r="C1016" s="148" t="s">
        <v>125</v>
      </c>
      <c r="D1016" s="148">
        <v>24</v>
      </c>
      <c r="E1016" s="148" t="s">
        <v>201</v>
      </c>
      <c r="F1016" s="148">
        <v>3.4790000000000001</v>
      </c>
      <c r="G1016" s="148">
        <v>1500</v>
      </c>
      <c r="H1016" s="148">
        <v>0.52200000000000002</v>
      </c>
      <c r="I1016" s="148" t="s">
        <v>192</v>
      </c>
      <c r="J1016" s="148" t="s">
        <v>75</v>
      </c>
    </row>
    <row r="1017" spans="1:10" x14ac:dyDescent="0.35">
      <c r="A1017" s="148">
        <v>2.5533333333333301</v>
      </c>
      <c r="B1017" s="148">
        <v>37</v>
      </c>
      <c r="C1017" s="148" t="s">
        <v>125</v>
      </c>
      <c r="D1017" s="148">
        <v>22</v>
      </c>
      <c r="E1017" s="148" t="s">
        <v>201</v>
      </c>
      <c r="F1017" s="148">
        <v>3.4790000000000001</v>
      </c>
      <c r="G1017" s="148">
        <v>1500</v>
      </c>
      <c r="H1017" s="148">
        <v>0.52200000000000002</v>
      </c>
      <c r="I1017" s="148" t="s">
        <v>192</v>
      </c>
      <c r="J1017" s="148" t="s">
        <v>75</v>
      </c>
    </row>
    <row r="1018" spans="1:10" x14ac:dyDescent="0.35">
      <c r="A1018" s="148">
        <v>2.6033333333333299</v>
      </c>
      <c r="B1018" s="148">
        <v>37</v>
      </c>
      <c r="C1018" s="148" t="s">
        <v>125</v>
      </c>
      <c r="D1018" s="148">
        <v>30</v>
      </c>
      <c r="E1018" s="148" t="s">
        <v>201</v>
      </c>
      <c r="F1018" s="148">
        <v>3.4790000000000001</v>
      </c>
      <c r="G1018" s="148">
        <v>1500</v>
      </c>
      <c r="H1018" s="148">
        <v>0.52200000000000002</v>
      </c>
      <c r="I1018" s="148" t="s">
        <v>192</v>
      </c>
      <c r="J1018" s="148" t="s">
        <v>75</v>
      </c>
    </row>
    <row r="1019" spans="1:10" x14ac:dyDescent="0.35">
      <c r="A1019" s="148">
        <v>2.6533333333333302</v>
      </c>
      <c r="B1019" s="148">
        <v>37</v>
      </c>
      <c r="C1019" s="148" t="s">
        <v>125</v>
      </c>
      <c r="D1019" s="148">
        <v>22</v>
      </c>
      <c r="E1019" s="148" t="s">
        <v>201</v>
      </c>
      <c r="F1019" s="148">
        <v>3.4790000000000001</v>
      </c>
      <c r="G1019" s="148">
        <v>1500</v>
      </c>
      <c r="H1019" s="148">
        <v>0.52200000000000002</v>
      </c>
      <c r="I1019" s="148" t="s">
        <v>192</v>
      </c>
      <c r="J1019" s="148" t="s">
        <v>75</v>
      </c>
    </row>
    <row r="1020" spans="1:10" x14ac:dyDescent="0.35">
      <c r="A1020" s="148">
        <v>2.70333333333333</v>
      </c>
      <c r="B1020" s="148">
        <v>37</v>
      </c>
      <c r="C1020" s="148" t="s">
        <v>125</v>
      </c>
      <c r="D1020" s="148">
        <v>28</v>
      </c>
      <c r="E1020" s="148" t="s">
        <v>201</v>
      </c>
      <c r="F1020" s="148">
        <v>3.4790000000000001</v>
      </c>
      <c r="G1020" s="148">
        <v>1500</v>
      </c>
      <c r="H1020" s="148">
        <v>0.52200000000000002</v>
      </c>
      <c r="I1020" s="148" t="s">
        <v>192</v>
      </c>
      <c r="J1020" s="148" t="s">
        <v>75</v>
      </c>
    </row>
    <row r="1021" spans="1:10" x14ac:dyDescent="0.35">
      <c r="A1021" s="148">
        <v>2.7533333333333299</v>
      </c>
      <c r="B1021" s="148">
        <v>37</v>
      </c>
      <c r="C1021" s="148" t="s">
        <v>125</v>
      </c>
      <c r="D1021" s="148">
        <v>27</v>
      </c>
      <c r="E1021" s="148" t="s">
        <v>201</v>
      </c>
      <c r="F1021" s="148">
        <v>3.4790000000000001</v>
      </c>
      <c r="G1021" s="148">
        <v>1500</v>
      </c>
      <c r="H1021" s="148">
        <v>0.52200000000000002</v>
      </c>
      <c r="I1021" s="148" t="s">
        <v>192</v>
      </c>
      <c r="J1021" s="148" t="s">
        <v>75</v>
      </c>
    </row>
    <row r="1022" spans="1:10" x14ac:dyDescent="0.35">
      <c r="A1022" s="148">
        <v>2.8033333333333301</v>
      </c>
      <c r="B1022" s="148">
        <v>37</v>
      </c>
      <c r="C1022" s="148" t="s">
        <v>125</v>
      </c>
      <c r="D1022" s="148">
        <v>25</v>
      </c>
      <c r="E1022" s="148" t="s">
        <v>201</v>
      </c>
      <c r="F1022" s="148">
        <v>3.4790000000000001</v>
      </c>
      <c r="G1022" s="148">
        <v>1500</v>
      </c>
      <c r="H1022" s="148">
        <v>0.52200000000000002</v>
      </c>
      <c r="I1022" s="148" t="s">
        <v>192</v>
      </c>
      <c r="J1022" s="148" t="s">
        <v>75</v>
      </c>
    </row>
    <row r="1023" spans="1:10" x14ac:dyDescent="0.35">
      <c r="A1023" s="148">
        <v>2.8533333333333299</v>
      </c>
      <c r="B1023" s="148">
        <v>37</v>
      </c>
      <c r="C1023" s="148" t="s">
        <v>125</v>
      </c>
      <c r="D1023" s="148">
        <v>27</v>
      </c>
      <c r="E1023" s="148" t="s">
        <v>201</v>
      </c>
      <c r="F1023" s="148">
        <v>3.4790000000000001</v>
      </c>
      <c r="G1023" s="148">
        <v>1500</v>
      </c>
      <c r="H1023" s="148">
        <v>0.52200000000000002</v>
      </c>
      <c r="I1023" s="148" t="s">
        <v>192</v>
      </c>
      <c r="J1023" s="148" t="s">
        <v>75</v>
      </c>
    </row>
    <row r="1024" spans="1:10" x14ac:dyDescent="0.35">
      <c r="A1024" s="148">
        <v>2.9033333333333302</v>
      </c>
      <c r="B1024" s="148">
        <v>36.9</v>
      </c>
      <c r="C1024" s="148" t="s">
        <v>125</v>
      </c>
      <c r="D1024" s="148">
        <v>22</v>
      </c>
      <c r="E1024" s="148" t="s">
        <v>201</v>
      </c>
      <c r="F1024" s="148">
        <v>3.4790000000000001</v>
      </c>
      <c r="G1024" s="148">
        <v>1500</v>
      </c>
      <c r="H1024" s="148">
        <v>0.52200000000000002</v>
      </c>
      <c r="I1024" s="148" t="s">
        <v>192</v>
      </c>
      <c r="J1024" s="148" t="s">
        <v>75</v>
      </c>
    </row>
    <row r="1025" spans="1:10" x14ac:dyDescent="0.35">
      <c r="A1025" s="148">
        <v>2.95333333333333</v>
      </c>
      <c r="B1025" s="148">
        <v>37</v>
      </c>
      <c r="C1025" s="148" t="s">
        <v>125</v>
      </c>
      <c r="D1025" s="148">
        <v>24</v>
      </c>
      <c r="E1025" s="148" t="s">
        <v>201</v>
      </c>
      <c r="F1025" s="148">
        <v>3.4790000000000001</v>
      </c>
      <c r="G1025" s="148">
        <v>1500</v>
      </c>
      <c r="H1025" s="148">
        <v>0.52200000000000002</v>
      </c>
      <c r="I1025" s="148" t="s">
        <v>192</v>
      </c>
      <c r="J1025" s="148" t="s">
        <v>75</v>
      </c>
    </row>
    <row r="1026" spans="1:10" x14ac:dyDescent="0.35">
      <c r="A1026" s="148">
        <v>3.0033333333333299</v>
      </c>
      <c r="B1026" s="148">
        <v>37</v>
      </c>
      <c r="C1026" s="148" t="s">
        <v>125</v>
      </c>
      <c r="D1026" s="148">
        <v>23</v>
      </c>
      <c r="E1026" s="148" t="s">
        <v>201</v>
      </c>
      <c r="F1026" s="148">
        <v>3.4790000000000001</v>
      </c>
      <c r="G1026" s="148">
        <v>1500</v>
      </c>
      <c r="H1026" s="148">
        <v>0.52200000000000002</v>
      </c>
      <c r="I1026" s="148" t="s">
        <v>192</v>
      </c>
      <c r="J1026" s="148" t="s">
        <v>75</v>
      </c>
    </row>
    <row r="1027" spans="1:10" x14ac:dyDescent="0.35">
      <c r="A1027" s="148">
        <v>3.0533333333333301</v>
      </c>
      <c r="B1027" s="148">
        <v>37</v>
      </c>
      <c r="C1027" s="148" t="s">
        <v>125</v>
      </c>
      <c r="D1027" s="148">
        <v>31</v>
      </c>
      <c r="E1027" s="148" t="s">
        <v>201</v>
      </c>
      <c r="F1027" s="148">
        <v>3.4790000000000001</v>
      </c>
      <c r="G1027" s="148">
        <v>1500</v>
      </c>
      <c r="H1027" s="148">
        <v>0.52200000000000002</v>
      </c>
      <c r="I1027" s="148" t="s">
        <v>192</v>
      </c>
      <c r="J1027" s="148" t="s">
        <v>75</v>
      </c>
    </row>
    <row r="1028" spans="1:10" x14ac:dyDescent="0.35">
      <c r="A1028" s="148">
        <v>3.1033333333333299</v>
      </c>
      <c r="B1028" s="148">
        <v>37</v>
      </c>
      <c r="C1028" s="148" t="s">
        <v>125</v>
      </c>
      <c r="D1028" s="148">
        <v>20</v>
      </c>
      <c r="E1028" s="148" t="s">
        <v>201</v>
      </c>
      <c r="F1028" s="148">
        <v>3.4790000000000001</v>
      </c>
      <c r="G1028" s="148">
        <v>1500</v>
      </c>
      <c r="H1028" s="148">
        <v>0.52200000000000002</v>
      </c>
      <c r="I1028" s="148" t="s">
        <v>192</v>
      </c>
      <c r="J1028" s="148" t="s">
        <v>75</v>
      </c>
    </row>
    <row r="1029" spans="1:10" x14ac:dyDescent="0.35">
      <c r="A1029" s="148">
        <v>3.1533333333333302</v>
      </c>
      <c r="B1029" s="148">
        <v>37</v>
      </c>
      <c r="C1029" s="148" t="s">
        <v>125</v>
      </c>
      <c r="D1029" s="148">
        <v>27</v>
      </c>
      <c r="E1029" s="148" t="s">
        <v>201</v>
      </c>
      <c r="F1029" s="148">
        <v>3.4790000000000001</v>
      </c>
      <c r="G1029" s="148">
        <v>1500</v>
      </c>
      <c r="H1029" s="148">
        <v>0.52200000000000002</v>
      </c>
      <c r="I1029" s="148" t="s">
        <v>192</v>
      </c>
      <c r="J1029" s="148" t="s">
        <v>75</v>
      </c>
    </row>
    <row r="1030" spans="1:10" x14ac:dyDescent="0.35">
      <c r="A1030" s="148">
        <v>3.20333333333333</v>
      </c>
      <c r="B1030" s="148">
        <v>37</v>
      </c>
      <c r="C1030" s="148" t="s">
        <v>125</v>
      </c>
      <c r="D1030" s="148">
        <v>24</v>
      </c>
      <c r="E1030" s="148" t="s">
        <v>201</v>
      </c>
      <c r="F1030" s="148">
        <v>3.4790000000000001</v>
      </c>
      <c r="G1030" s="148">
        <v>1500</v>
      </c>
      <c r="H1030" s="148">
        <v>0.52200000000000002</v>
      </c>
      <c r="I1030" s="148" t="s">
        <v>192</v>
      </c>
      <c r="J1030" s="148" t="s">
        <v>75</v>
      </c>
    </row>
    <row r="1031" spans="1:10" x14ac:dyDescent="0.35">
      <c r="A1031" s="148">
        <v>3.2533333333333299</v>
      </c>
      <c r="B1031" s="148">
        <v>37</v>
      </c>
      <c r="C1031" s="148" t="s">
        <v>125</v>
      </c>
      <c r="D1031" s="148">
        <v>28</v>
      </c>
      <c r="E1031" s="148" t="s">
        <v>201</v>
      </c>
      <c r="F1031" s="148">
        <v>3.4790000000000001</v>
      </c>
      <c r="G1031" s="148">
        <v>1500</v>
      </c>
      <c r="H1031" s="148">
        <v>0.52200000000000002</v>
      </c>
      <c r="I1031" s="148" t="s">
        <v>192</v>
      </c>
      <c r="J1031" s="148" t="s">
        <v>75</v>
      </c>
    </row>
    <row r="1032" spans="1:10" x14ac:dyDescent="0.35">
      <c r="A1032" s="148">
        <v>3.3033333333333301</v>
      </c>
      <c r="B1032" s="148">
        <v>37</v>
      </c>
      <c r="C1032" s="148" t="s">
        <v>125</v>
      </c>
      <c r="D1032" s="148">
        <v>23</v>
      </c>
      <c r="E1032" s="148" t="s">
        <v>201</v>
      </c>
      <c r="F1032" s="148">
        <v>3.4790000000000001</v>
      </c>
      <c r="G1032" s="148">
        <v>1500</v>
      </c>
      <c r="H1032" s="148">
        <v>0.52200000000000002</v>
      </c>
      <c r="I1032" s="148" t="s">
        <v>192</v>
      </c>
      <c r="J1032" s="148" t="s">
        <v>75</v>
      </c>
    </row>
    <row r="1033" spans="1:10" x14ac:dyDescent="0.35">
      <c r="A1033" s="148">
        <v>3.3533333333333299</v>
      </c>
      <c r="B1033" s="148">
        <v>37</v>
      </c>
      <c r="C1033" s="148" t="s">
        <v>125</v>
      </c>
      <c r="D1033" s="148">
        <v>32</v>
      </c>
      <c r="E1033" s="148" t="s">
        <v>201</v>
      </c>
      <c r="F1033" s="148">
        <v>3.4790000000000001</v>
      </c>
      <c r="G1033" s="148">
        <v>1500</v>
      </c>
      <c r="H1033" s="148">
        <v>0.52200000000000002</v>
      </c>
      <c r="I1033" s="148" t="s">
        <v>192</v>
      </c>
      <c r="J1033" s="148" t="s">
        <v>75</v>
      </c>
    </row>
    <row r="1034" spans="1:10" x14ac:dyDescent="0.35">
      <c r="A1034" s="148">
        <v>3.4033333333333302</v>
      </c>
      <c r="B1034" s="148">
        <v>37</v>
      </c>
      <c r="C1034" s="148" t="s">
        <v>125</v>
      </c>
      <c r="D1034" s="148">
        <v>22</v>
      </c>
      <c r="E1034" s="148" t="s">
        <v>201</v>
      </c>
      <c r="F1034" s="148">
        <v>3.4790000000000001</v>
      </c>
      <c r="G1034" s="148">
        <v>1500</v>
      </c>
      <c r="H1034" s="148">
        <v>0.52200000000000002</v>
      </c>
      <c r="I1034" s="148" t="s">
        <v>192</v>
      </c>
      <c r="J1034" s="148" t="s">
        <v>75</v>
      </c>
    </row>
    <row r="1035" spans="1:10" x14ac:dyDescent="0.35">
      <c r="A1035" s="148">
        <v>3.45333333333333</v>
      </c>
      <c r="B1035" s="148">
        <v>37</v>
      </c>
      <c r="C1035" s="148" t="s">
        <v>125</v>
      </c>
      <c r="D1035" s="148">
        <v>29</v>
      </c>
      <c r="E1035" s="148" t="s">
        <v>201</v>
      </c>
      <c r="F1035" s="148">
        <v>3.4790000000000001</v>
      </c>
      <c r="G1035" s="148">
        <v>1500</v>
      </c>
      <c r="H1035" s="148">
        <v>0.52200000000000002</v>
      </c>
      <c r="I1035" s="148" t="s">
        <v>192</v>
      </c>
      <c r="J1035" s="148" t="s">
        <v>75</v>
      </c>
    </row>
    <row r="1036" spans="1:10" x14ac:dyDescent="0.35">
      <c r="A1036" s="148">
        <v>3.5033333333333299</v>
      </c>
      <c r="B1036" s="148">
        <v>37</v>
      </c>
      <c r="C1036" s="148" t="s">
        <v>125</v>
      </c>
      <c r="D1036" s="148">
        <v>30</v>
      </c>
      <c r="E1036" s="148" t="s">
        <v>201</v>
      </c>
      <c r="F1036" s="148">
        <v>3.4790000000000001</v>
      </c>
      <c r="G1036" s="148">
        <v>1500</v>
      </c>
      <c r="H1036" s="148">
        <v>0.52200000000000002</v>
      </c>
      <c r="I1036" s="148" t="s">
        <v>192</v>
      </c>
      <c r="J1036" s="148" t="s">
        <v>75</v>
      </c>
    </row>
    <row r="1037" spans="1:10" x14ac:dyDescent="0.35">
      <c r="A1037" s="148">
        <v>3.5533333333333301</v>
      </c>
      <c r="B1037" s="148">
        <v>37</v>
      </c>
      <c r="C1037" s="148" t="s">
        <v>125</v>
      </c>
      <c r="D1037" s="148">
        <v>25</v>
      </c>
      <c r="E1037" s="148" t="s">
        <v>201</v>
      </c>
      <c r="F1037" s="148">
        <v>3.4790000000000001</v>
      </c>
      <c r="G1037" s="148">
        <v>1500</v>
      </c>
      <c r="H1037" s="148">
        <v>0.52200000000000002</v>
      </c>
      <c r="I1037" s="148" t="s">
        <v>192</v>
      </c>
      <c r="J1037" s="148" t="s">
        <v>75</v>
      </c>
    </row>
    <row r="1038" spans="1:10" x14ac:dyDescent="0.35">
      <c r="A1038" s="148">
        <v>3.6033333333333299</v>
      </c>
      <c r="B1038" s="148">
        <v>37</v>
      </c>
      <c r="C1038" s="148" t="s">
        <v>125</v>
      </c>
      <c r="D1038" s="148">
        <v>28</v>
      </c>
      <c r="E1038" s="148" t="s">
        <v>201</v>
      </c>
      <c r="F1038" s="148">
        <v>3.4790000000000001</v>
      </c>
      <c r="G1038" s="148">
        <v>1500</v>
      </c>
      <c r="H1038" s="148">
        <v>0.52200000000000002</v>
      </c>
      <c r="I1038" s="148" t="s">
        <v>192</v>
      </c>
      <c r="J1038" s="148" t="s">
        <v>75</v>
      </c>
    </row>
    <row r="1039" spans="1:10" x14ac:dyDescent="0.35">
      <c r="A1039" s="148">
        <v>3.6533333333333302</v>
      </c>
      <c r="B1039" s="148">
        <v>37</v>
      </c>
      <c r="C1039" s="148" t="s">
        <v>125</v>
      </c>
      <c r="D1039" s="148">
        <v>23</v>
      </c>
      <c r="E1039" s="148" t="s">
        <v>201</v>
      </c>
      <c r="F1039" s="148">
        <v>3.4790000000000001</v>
      </c>
      <c r="G1039" s="148">
        <v>1500</v>
      </c>
      <c r="H1039" s="148">
        <v>0.52200000000000002</v>
      </c>
      <c r="I1039" s="148" t="s">
        <v>192</v>
      </c>
      <c r="J1039" s="148" t="s">
        <v>75</v>
      </c>
    </row>
    <row r="1040" spans="1:10" x14ac:dyDescent="0.35">
      <c r="A1040" s="148">
        <v>3.70333333333333</v>
      </c>
      <c r="B1040" s="148">
        <v>37</v>
      </c>
      <c r="C1040" s="148" t="s">
        <v>125</v>
      </c>
      <c r="D1040" s="148">
        <v>25</v>
      </c>
      <c r="E1040" s="148" t="s">
        <v>201</v>
      </c>
      <c r="F1040" s="148">
        <v>3.4790000000000001</v>
      </c>
      <c r="G1040" s="148">
        <v>1500</v>
      </c>
      <c r="H1040" s="148">
        <v>0.52200000000000002</v>
      </c>
      <c r="I1040" s="148" t="s">
        <v>192</v>
      </c>
      <c r="J1040" s="148" t="s">
        <v>75</v>
      </c>
    </row>
    <row r="1041" spans="1:10" x14ac:dyDescent="0.35">
      <c r="A1041" s="148">
        <v>3.7533333333333299</v>
      </c>
      <c r="B1041" s="148">
        <v>37</v>
      </c>
      <c r="C1041" s="148" t="s">
        <v>125</v>
      </c>
      <c r="D1041" s="148">
        <v>23</v>
      </c>
      <c r="E1041" s="148" t="s">
        <v>201</v>
      </c>
      <c r="F1041" s="148">
        <v>3.4790000000000001</v>
      </c>
      <c r="G1041" s="148">
        <v>1500</v>
      </c>
      <c r="H1041" s="148">
        <v>0.52200000000000002</v>
      </c>
      <c r="I1041" s="148" t="s">
        <v>192</v>
      </c>
      <c r="J1041" s="148" t="s">
        <v>75</v>
      </c>
    </row>
    <row r="1042" spans="1:10" x14ac:dyDescent="0.35">
      <c r="A1042" s="148">
        <v>3.8033333333333301</v>
      </c>
      <c r="B1042" s="148">
        <v>37</v>
      </c>
      <c r="C1042" s="148" t="s">
        <v>125</v>
      </c>
      <c r="D1042" s="148">
        <v>28</v>
      </c>
      <c r="E1042" s="148" t="s">
        <v>201</v>
      </c>
      <c r="F1042" s="148">
        <v>3.4790000000000001</v>
      </c>
      <c r="G1042" s="148">
        <v>1500</v>
      </c>
      <c r="H1042" s="148">
        <v>0.52200000000000002</v>
      </c>
      <c r="I1042" s="148" t="s">
        <v>192</v>
      </c>
      <c r="J1042" s="148" t="s">
        <v>75</v>
      </c>
    </row>
    <row r="1043" spans="1:10" x14ac:dyDescent="0.35">
      <c r="A1043" s="148">
        <v>3.8533333333333299</v>
      </c>
      <c r="B1043" s="148">
        <v>37</v>
      </c>
      <c r="C1043" s="148" t="s">
        <v>125</v>
      </c>
      <c r="D1043" s="148">
        <v>25</v>
      </c>
      <c r="E1043" s="148" t="s">
        <v>201</v>
      </c>
      <c r="F1043" s="148">
        <v>3.4790000000000001</v>
      </c>
      <c r="G1043" s="148">
        <v>1500</v>
      </c>
      <c r="H1043" s="148">
        <v>0.52200000000000002</v>
      </c>
      <c r="I1043" s="148" t="s">
        <v>192</v>
      </c>
      <c r="J1043" s="148" t="s">
        <v>75</v>
      </c>
    </row>
    <row r="1044" spans="1:10" x14ac:dyDescent="0.35">
      <c r="A1044" s="148">
        <v>3.9033333333333302</v>
      </c>
      <c r="B1044" s="148">
        <v>37</v>
      </c>
      <c r="C1044" s="148" t="s">
        <v>125</v>
      </c>
      <c r="D1044" s="148">
        <v>28</v>
      </c>
      <c r="E1044" s="148" t="s">
        <v>201</v>
      </c>
      <c r="F1044" s="148">
        <v>3.4790000000000001</v>
      </c>
      <c r="G1044" s="148">
        <v>1500</v>
      </c>
      <c r="H1044" s="148">
        <v>0.52200000000000002</v>
      </c>
      <c r="I1044" s="148" t="s">
        <v>192</v>
      </c>
      <c r="J1044" s="148" t="s">
        <v>75</v>
      </c>
    </row>
    <row r="1045" spans="1:10" x14ac:dyDescent="0.35">
      <c r="A1045" s="148">
        <v>3.95333333333333</v>
      </c>
      <c r="B1045" s="148">
        <v>37</v>
      </c>
      <c r="C1045" s="148" t="s">
        <v>125</v>
      </c>
      <c r="D1045" s="148">
        <v>27</v>
      </c>
      <c r="E1045" s="148" t="s">
        <v>201</v>
      </c>
      <c r="F1045" s="148">
        <v>3.4790000000000001</v>
      </c>
      <c r="G1045" s="148">
        <v>1500</v>
      </c>
      <c r="H1045" s="148">
        <v>0.52200000000000002</v>
      </c>
      <c r="I1045" s="148" t="s">
        <v>192</v>
      </c>
      <c r="J1045" s="148" t="s">
        <v>75</v>
      </c>
    </row>
    <row r="1046" spans="1:10" x14ac:dyDescent="0.35">
      <c r="A1046" s="148">
        <v>4.0033333333333303</v>
      </c>
      <c r="B1046" s="148">
        <v>37</v>
      </c>
      <c r="C1046" s="148" t="s">
        <v>125</v>
      </c>
      <c r="D1046" s="148">
        <v>30</v>
      </c>
      <c r="E1046" s="148" t="s">
        <v>201</v>
      </c>
      <c r="F1046" s="148">
        <v>3.4790000000000001</v>
      </c>
      <c r="G1046" s="148">
        <v>1500</v>
      </c>
      <c r="H1046" s="148">
        <v>0.52200000000000002</v>
      </c>
      <c r="I1046" s="148" t="s">
        <v>192</v>
      </c>
      <c r="J1046" s="148" t="s">
        <v>75</v>
      </c>
    </row>
    <row r="1047" spans="1:10" x14ac:dyDescent="0.35">
      <c r="A1047" s="148">
        <v>4.0533333333333301</v>
      </c>
      <c r="B1047" s="148">
        <v>37.1</v>
      </c>
      <c r="C1047" s="148" t="s">
        <v>125</v>
      </c>
      <c r="D1047" s="148">
        <v>23</v>
      </c>
      <c r="E1047" s="148" t="s">
        <v>201</v>
      </c>
      <c r="F1047" s="148">
        <v>3.4790000000000001</v>
      </c>
      <c r="G1047" s="148">
        <v>1500</v>
      </c>
      <c r="H1047" s="148">
        <v>0.52200000000000002</v>
      </c>
      <c r="I1047" s="148" t="s">
        <v>192</v>
      </c>
      <c r="J1047" s="148" t="s">
        <v>75</v>
      </c>
    </row>
    <row r="1048" spans="1:10" x14ac:dyDescent="0.35">
      <c r="A1048" s="148">
        <v>4.1033333333333299</v>
      </c>
      <c r="B1048" s="148">
        <v>37</v>
      </c>
      <c r="C1048" s="148" t="s">
        <v>125</v>
      </c>
      <c r="D1048" s="148">
        <v>28</v>
      </c>
      <c r="E1048" s="148" t="s">
        <v>201</v>
      </c>
      <c r="F1048" s="148">
        <v>3.4790000000000001</v>
      </c>
      <c r="G1048" s="148">
        <v>1500</v>
      </c>
      <c r="H1048" s="148">
        <v>0.52200000000000002</v>
      </c>
      <c r="I1048" s="148" t="s">
        <v>192</v>
      </c>
      <c r="J1048" s="148" t="s">
        <v>75</v>
      </c>
    </row>
    <row r="1049" spans="1:10" x14ac:dyDescent="0.35">
      <c r="A1049" s="148">
        <v>4.1533333333333298</v>
      </c>
      <c r="B1049" s="148">
        <v>37</v>
      </c>
      <c r="C1049" s="148" t="s">
        <v>125</v>
      </c>
      <c r="D1049" s="148">
        <v>33</v>
      </c>
      <c r="E1049" s="148" t="s">
        <v>201</v>
      </c>
      <c r="F1049" s="148">
        <v>3.4790000000000001</v>
      </c>
      <c r="G1049" s="148">
        <v>1500</v>
      </c>
      <c r="H1049" s="148">
        <v>0.52200000000000002</v>
      </c>
      <c r="I1049" s="148" t="s">
        <v>192</v>
      </c>
      <c r="J1049" s="148" t="s">
        <v>75</v>
      </c>
    </row>
    <row r="1050" spans="1:10" x14ac:dyDescent="0.35">
      <c r="A1050" s="148">
        <v>4.2033333333333296</v>
      </c>
      <c r="B1050" s="148">
        <v>37</v>
      </c>
      <c r="C1050" s="148" t="s">
        <v>125</v>
      </c>
      <c r="D1050" s="148">
        <v>29</v>
      </c>
      <c r="E1050" s="148" t="s">
        <v>201</v>
      </c>
      <c r="F1050" s="148">
        <v>3.4790000000000001</v>
      </c>
      <c r="G1050" s="148">
        <v>1500</v>
      </c>
      <c r="H1050" s="148">
        <v>0.52200000000000002</v>
      </c>
      <c r="I1050" s="148" t="s">
        <v>192</v>
      </c>
      <c r="J1050" s="148" t="s">
        <v>75</v>
      </c>
    </row>
    <row r="1051" spans="1:10" x14ac:dyDescent="0.35">
      <c r="A1051" s="148">
        <v>4.2533333333333303</v>
      </c>
      <c r="B1051" s="148">
        <v>37</v>
      </c>
      <c r="C1051" s="148" t="s">
        <v>125</v>
      </c>
      <c r="D1051" s="148">
        <v>35</v>
      </c>
      <c r="E1051" s="148" t="s">
        <v>201</v>
      </c>
      <c r="F1051" s="148">
        <v>3.4790000000000001</v>
      </c>
      <c r="G1051" s="148">
        <v>1500</v>
      </c>
      <c r="H1051" s="148">
        <v>0.52200000000000002</v>
      </c>
      <c r="I1051" s="148" t="s">
        <v>192</v>
      </c>
      <c r="J1051" s="148" t="s">
        <v>75</v>
      </c>
    </row>
    <row r="1052" spans="1:10" x14ac:dyDescent="0.35">
      <c r="A1052" s="148">
        <v>4.3033333333333301</v>
      </c>
      <c r="B1052" s="148">
        <v>37</v>
      </c>
      <c r="C1052" s="148" t="s">
        <v>125</v>
      </c>
      <c r="D1052" s="148">
        <v>34</v>
      </c>
      <c r="E1052" s="148" t="s">
        <v>201</v>
      </c>
      <c r="F1052" s="148">
        <v>3.4790000000000001</v>
      </c>
      <c r="G1052" s="148">
        <v>1500</v>
      </c>
      <c r="H1052" s="148">
        <v>0.52200000000000002</v>
      </c>
      <c r="I1052" s="148" t="s">
        <v>192</v>
      </c>
      <c r="J1052" s="148" t="s">
        <v>75</v>
      </c>
    </row>
    <row r="1053" spans="1:10" x14ac:dyDescent="0.35">
      <c r="A1053" s="148">
        <v>4.3533333333333299</v>
      </c>
      <c r="B1053" s="148">
        <v>37</v>
      </c>
      <c r="C1053" s="148" t="s">
        <v>125</v>
      </c>
      <c r="D1053" s="148">
        <v>29</v>
      </c>
      <c r="E1053" s="148" t="s">
        <v>201</v>
      </c>
      <c r="F1053" s="148">
        <v>3.4790000000000001</v>
      </c>
      <c r="G1053" s="148">
        <v>1500</v>
      </c>
      <c r="H1053" s="148">
        <v>0.52200000000000002</v>
      </c>
      <c r="I1053" s="148" t="s">
        <v>192</v>
      </c>
      <c r="J1053" s="148" t="s">
        <v>75</v>
      </c>
    </row>
    <row r="1054" spans="1:10" x14ac:dyDescent="0.35">
      <c r="A1054" s="148">
        <v>4.4033333333333298</v>
      </c>
      <c r="B1054" s="148">
        <v>37</v>
      </c>
      <c r="C1054" s="148" t="s">
        <v>125</v>
      </c>
      <c r="D1054" s="148">
        <v>35</v>
      </c>
      <c r="E1054" s="148" t="s">
        <v>201</v>
      </c>
      <c r="F1054" s="148">
        <v>3.4790000000000001</v>
      </c>
      <c r="G1054" s="148">
        <v>1500</v>
      </c>
      <c r="H1054" s="148">
        <v>0.52200000000000002</v>
      </c>
      <c r="I1054" s="148" t="s">
        <v>192</v>
      </c>
      <c r="J1054" s="148" t="s">
        <v>75</v>
      </c>
    </row>
    <row r="1055" spans="1:10" x14ac:dyDescent="0.35">
      <c r="A1055" s="148">
        <v>4.4533333333333296</v>
      </c>
      <c r="B1055" s="148">
        <v>37</v>
      </c>
      <c r="C1055" s="148" t="s">
        <v>125</v>
      </c>
      <c r="D1055" s="148">
        <v>30</v>
      </c>
      <c r="E1055" s="148" t="s">
        <v>201</v>
      </c>
      <c r="F1055" s="148">
        <v>3.4790000000000001</v>
      </c>
      <c r="G1055" s="148">
        <v>1500</v>
      </c>
      <c r="H1055" s="148">
        <v>0.52200000000000002</v>
      </c>
      <c r="I1055" s="148" t="s">
        <v>192</v>
      </c>
      <c r="J1055" s="148" t="s">
        <v>75</v>
      </c>
    </row>
    <row r="1056" spans="1:10" x14ac:dyDescent="0.35">
      <c r="A1056" s="148">
        <v>4.5033333333333303</v>
      </c>
      <c r="B1056" s="148">
        <v>37</v>
      </c>
      <c r="C1056" s="148" t="s">
        <v>125</v>
      </c>
      <c r="D1056" s="148">
        <v>34</v>
      </c>
      <c r="E1056" s="148" t="s">
        <v>201</v>
      </c>
      <c r="F1056" s="148">
        <v>3.4790000000000001</v>
      </c>
      <c r="G1056" s="148">
        <v>1500</v>
      </c>
      <c r="H1056" s="148">
        <v>0.52200000000000002</v>
      </c>
      <c r="I1056" s="148" t="s">
        <v>192</v>
      </c>
      <c r="J1056" s="148" t="s">
        <v>75</v>
      </c>
    </row>
    <row r="1057" spans="1:10" x14ac:dyDescent="0.35">
      <c r="A1057" s="148">
        <v>4.5533333333333301</v>
      </c>
      <c r="B1057" s="148">
        <v>37</v>
      </c>
      <c r="C1057" s="148" t="s">
        <v>125</v>
      </c>
      <c r="D1057" s="148">
        <v>31</v>
      </c>
      <c r="E1057" s="148" t="s">
        <v>201</v>
      </c>
      <c r="F1057" s="148">
        <v>3.4790000000000001</v>
      </c>
      <c r="G1057" s="148">
        <v>1500</v>
      </c>
      <c r="H1057" s="148">
        <v>0.52200000000000002</v>
      </c>
      <c r="I1057" s="148" t="s">
        <v>192</v>
      </c>
      <c r="J1057" s="148" t="s">
        <v>75</v>
      </c>
    </row>
    <row r="1058" spans="1:10" x14ac:dyDescent="0.35">
      <c r="A1058" s="148">
        <v>4.6033333333333299</v>
      </c>
      <c r="B1058" s="148">
        <v>37</v>
      </c>
      <c r="C1058" s="148" t="s">
        <v>125</v>
      </c>
      <c r="D1058" s="148">
        <v>25</v>
      </c>
      <c r="E1058" s="148" t="s">
        <v>201</v>
      </c>
      <c r="F1058" s="148">
        <v>3.4790000000000001</v>
      </c>
      <c r="G1058" s="148">
        <v>1500</v>
      </c>
      <c r="H1058" s="148">
        <v>0.52200000000000002</v>
      </c>
      <c r="I1058" s="148" t="s">
        <v>192</v>
      </c>
      <c r="J1058" s="148" t="s">
        <v>75</v>
      </c>
    </row>
    <row r="1059" spans="1:10" x14ac:dyDescent="0.35">
      <c r="A1059" s="148">
        <v>4.6533333333333298</v>
      </c>
      <c r="B1059" s="148">
        <v>36.9</v>
      </c>
      <c r="C1059" s="148" t="s">
        <v>125</v>
      </c>
      <c r="D1059" s="148">
        <v>33</v>
      </c>
      <c r="E1059" s="148" t="s">
        <v>201</v>
      </c>
      <c r="F1059" s="148">
        <v>3.4790000000000001</v>
      </c>
      <c r="G1059" s="148">
        <v>1500</v>
      </c>
      <c r="H1059" s="148">
        <v>0.52200000000000002</v>
      </c>
      <c r="I1059" s="148" t="s">
        <v>192</v>
      </c>
      <c r="J1059" s="148" t="s">
        <v>75</v>
      </c>
    </row>
    <row r="1060" spans="1:10" x14ac:dyDescent="0.35">
      <c r="A1060" s="148">
        <v>4.7033333333333296</v>
      </c>
      <c r="B1060" s="148">
        <v>37</v>
      </c>
      <c r="C1060" s="148" t="s">
        <v>125</v>
      </c>
      <c r="D1060" s="148">
        <v>34</v>
      </c>
      <c r="E1060" s="148" t="s">
        <v>201</v>
      </c>
      <c r="F1060" s="148">
        <v>3.4790000000000001</v>
      </c>
      <c r="G1060" s="148">
        <v>1500</v>
      </c>
      <c r="H1060" s="148">
        <v>0.52200000000000002</v>
      </c>
      <c r="I1060" s="148" t="s">
        <v>192</v>
      </c>
      <c r="J1060" s="148" t="s">
        <v>75</v>
      </c>
    </row>
    <row r="1061" spans="1:10" x14ac:dyDescent="0.35">
      <c r="A1061" s="148">
        <v>4.7533333333333303</v>
      </c>
      <c r="B1061" s="148">
        <v>37</v>
      </c>
      <c r="C1061" s="148" t="s">
        <v>125</v>
      </c>
      <c r="D1061" s="148">
        <v>33</v>
      </c>
      <c r="E1061" s="148" t="s">
        <v>201</v>
      </c>
      <c r="F1061" s="148">
        <v>3.4790000000000001</v>
      </c>
      <c r="G1061" s="148">
        <v>1500</v>
      </c>
      <c r="H1061" s="148">
        <v>0.52200000000000002</v>
      </c>
      <c r="I1061" s="148" t="s">
        <v>192</v>
      </c>
      <c r="J1061" s="148" t="s">
        <v>75</v>
      </c>
    </row>
    <row r="1062" spans="1:10" x14ac:dyDescent="0.35">
      <c r="A1062" s="148">
        <v>4.8033333333333301</v>
      </c>
      <c r="B1062" s="148">
        <v>37</v>
      </c>
      <c r="C1062" s="148" t="s">
        <v>125</v>
      </c>
      <c r="D1062" s="148">
        <v>29</v>
      </c>
      <c r="E1062" s="148" t="s">
        <v>201</v>
      </c>
      <c r="F1062" s="148">
        <v>3.4790000000000001</v>
      </c>
      <c r="G1062" s="148">
        <v>1500</v>
      </c>
      <c r="H1062" s="148">
        <v>0.52200000000000002</v>
      </c>
      <c r="I1062" s="148" t="s">
        <v>192</v>
      </c>
      <c r="J1062" s="148" t="s">
        <v>75</v>
      </c>
    </row>
    <row r="1063" spans="1:10" x14ac:dyDescent="0.35">
      <c r="A1063" s="148">
        <v>4.8533333333333299</v>
      </c>
      <c r="B1063" s="148">
        <v>37</v>
      </c>
      <c r="C1063" s="148" t="s">
        <v>125</v>
      </c>
      <c r="D1063" s="148">
        <v>36</v>
      </c>
      <c r="E1063" s="148" t="s">
        <v>201</v>
      </c>
      <c r="F1063" s="148">
        <v>3.4790000000000001</v>
      </c>
      <c r="G1063" s="148">
        <v>1500</v>
      </c>
      <c r="H1063" s="148">
        <v>0.52200000000000002</v>
      </c>
      <c r="I1063" s="148" t="s">
        <v>192</v>
      </c>
      <c r="J1063" s="148" t="s">
        <v>75</v>
      </c>
    </row>
    <row r="1064" spans="1:10" x14ac:dyDescent="0.35">
      <c r="A1064" s="148">
        <v>4.9033333333333298</v>
      </c>
      <c r="B1064" s="148">
        <v>37</v>
      </c>
      <c r="C1064" s="148" t="s">
        <v>125</v>
      </c>
      <c r="D1064" s="148">
        <v>29</v>
      </c>
      <c r="E1064" s="148" t="s">
        <v>201</v>
      </c>
      <c r="F1064" s="148">
        <v>3.4790000000000001</v>
      </c>
      <c r="G1064" s="148">
        <v>1500</v>
      </c>
      <c r="H1064" s="148">
        <v>0.52200000000000002</v>
      </c>
      <c r="I1064" s="148" t="s">
        <v>192</v>
      </c>
      <c r="J1064" s="148" t="s">
        <v>75</v>
      </c>
    </row>
    <row r="1065" spans="1:10" x14ac:dyDescent="0.35">
      <c r="A1065" s="148">
        <v>4.9533333333333296</v>
      </c>
      <c r="B1065" s="148">
        <v>37</v>
      </c>
      <c r="C1065" s="148" t="s">
        <v>125</v>
      </c>
      <c r="D1065" s="148">
        <v>33</v>
      </c>
      <c r="E1065" s="148" t="s">
        <v>201</v>
      </c>
      <c r="F1065" s="148">
        <v>3.4790000000000001</v>
      </c>
      <c r="G1065" s="148">
        <v>1500</v>
      </c>
      <c r="H1065" s="148">
        <v>0.52200000000000002</v>
      </c>
      <c r="I1065" s="148" t="s">
        <v>192</v>
      </c>
      <c r="J1065" s="148" t="s">
        <v>75</v>
      </c>
    </row>
    <row r="1066" spans="1:10" x14ac:dyDescent="0.35">
      <c r="A1066" s="148">
        <v>5.0033333333333303</v>
      </c>
      <c r="B1066" s="148">
        <v>37</v>
      </c>
      <c r="C1066" s="148" t="s">
        <v>125</v>
      </c>
      <c r="D1066" s="148">
        <v>32</v>
      </c>
      <c r="E1066" s="148" t="s">
        <v>201</v>
      </c>
      <c r="F1066" s="148">
        <v>3.4790000000000001</v>
      </c>
      <c r="G1066" s="148">
        <v>1500</v>
      </c>
      <c r="H1066" s="148">
        <v>0.52200000000000002</v>
      </c>
      <c r="I1066" s="148" t="s">
        <v>192</v>
      </c>
      <c r="J1066" s="148" t="s">
        <v>75</v>
      </c>
    </row>
    <row r="1067" spans="1:10" x14ac:dyDescent="0.35">
      <c r="A1067" s="148">
        <v>5.0533333333333301</v>
      </c>
      <c r="B1067" s="148">
        <v>37.1</v>
      </c>
      <c r="C1067" s="148" t="s">
        <v>125</v>
      </c>
      <c r="D1067" s="148">
        <v>29</v>
      </c>
      <c r="E1067" s="148" t="s">
        <v>201</v>
      </c>
      <c r="F1067" s="148">
        <v>3.4790000000000001</v>
      </c>
      <c r="G1067" s="148">
        <v>1500</v>
      </c>
      <c r="H1067" s="148">
        <v>0.52200000000000002</v>
      </c>
      <c r="I1067" s="148" t="s">
        <v>192</v>
      </c>
      <c r="J1067" s="148" t="s">
        <v>75</v>
      </c>
    </row>
    <row r="1068" spans="1:10" x14ac:dyDescent="0.35">
      <c r="A1068" s="148">
        <v>5.1033333333333299</v>
      </c>
      <c r="B1068" s="148">
        <v>37</v>
      </c>
      <c r="C1068" s="148" t="s">
        <v>125</v>
      </c>
      <c r="D1068" s="148">
        <v>32</v>
      </c>
      <c r="E1068" s="148" t="s">
        <v>201</v>
      </c>
      <c r="F1068" s="148">
        <v>3.4790000000000001</v>
      </c>
      <c r="G1068" s="148">
        <v>1500</v>
      </c>
      <c r="H1068" s="148">
        <v>0.52200000000000002</v>
      </c>
      <c r="I1068" s="148" t="s">
        <v>192</v>
      </c>
      <c r="J1068" s="148" t="s">
        <v>75</v>
      </c>
    </row>
    <row r="1069" spans="1:10" x14ac:dyDescent="0.35">
      <c r="A1069" s="148">
        <v>5.1533333333333298</v>
      </c>
      <c r="B1069" s="148">
        <v>37</v>
      </c>
      <c r="C1069" s="148" t="s">
        <v>125</v>
      </c>
      <c r="D1069" s="148">
        <v>34</v>
      </c>
      <c r="E1069" s="148" t="s">
        <v>201</v>
      </c>
      <c r="F1069" s="148">
        <v>3.4790000000000001</v>
      </c>
      <c r="G1069" s="148">
        <v>1500</v>
      </c>
      <c r="H1069" s="148">
        <v>0.52200000000000002</v>
      </c>
      <c r="I1069" s="148" t="s">
        <v>192</v>
      </c>
      <c r="J1069" s="148" t="s">
        <v>75</v>
      </c>
    </row>
    <row r="1070" spans="1:10" x14ac:dyDescent="0.35">
      <c r="A1070" s="148">
        <v>5.2033333333333296</v>
      </c>
      <c r="B1070" s="148">
        <v>37</v>
      </c>
      <c r="C1070" s="148" t="s">
        <v>125</v>
      </c>
      <c r="D1070" s="148">
        <v>28</v>
      </c>
      <c r="E1070" s="148" t="s">
        <v>201</v>
      </c>
      <c r="F1070" s="148">
        <v>3.4790000000000001</v>
      </c>
      <c r="G1070" s="148">
        <v>1500</v>
      </c>
      <c r="H1070" s="148">
        <v>0.52200000000000002</v>
      </c>
      <c r="I1070" s="148" t="s">
        <v>192</v>
      </c>
      <c r="J1070" s="148" t="s">
        <v>75</v>
      </c>
    </row>
    <row r="1071" spans="1:10" x14ac:dyDescent="0.35">
      <c r="A1071" s="148">
        <v>5.2533333333333303</v>
      </c>
      <c r="B1071" s="148">
        <v>37</v>
      </c>
      <c r="C1071" s="148" t="s">
        <v>125</v>
      </c>
      <c r="D1071" s="148">
        <v>30</v>
      </c>
      <c r="E1071" s="148" t="s">
        <v>201</v>
      </c>
      <c r="F1071" s="148">
        <v>3.4790000000000001</v>
      </c>
      <c r="G1071" s="148">
        <v>1500</v>
      </c>
      <c r="H1071" s="148">
        <v>0.52200000000000002</v>
      </c>
      <c r="I1071" s="148" t="s">
        <v>192</v>
      </c>
      <c r="J1071" s="148" t="s">
        <v>75</v>
      </c>
    </row>
    <row r="1072" spans="1:10" x14ac:dyDescent="0.35">
      <c r="A1072" s="148">
        <v>5.3033333333333301</v>
      </c>
      <c r="B1072" s="148">
        <v>37</v>
      </c>
      <c r="C1072" s="148" t="s">
        <v>125</v>
      </c>
      <c r="D1072" s="148">
        <v>32</v>
      </c>
      <c r="E1072" s="148" t="s">
        <v>201</v>
      </c>
      <c r="F1072" s="148">
        <v>3.4790000000000001</v>
      </c>
      <c r="G1072" s="148">
        <v>1500</v>
      </c>
      <c r="H1072" s="148">
        <v>0.52200000000000002</v>
      </c>
      <c r="I1072" s="148" t="s">
        <v>192</v>
      </c>
      <c r="J1072" s="148" t="s">
        <v>75</v>
      </c>
    </row>
    <row r="1073" spans="1:10" x14ac:dyDescent="0.35">
      <c r="A1073" s="148">
        <v>5.3533333333333299</v>
      </c>
      <c r="B1073" s="148">
        <v>37</v>
      </c>
      <c r="C1073" s="148" t="s">
        <v>125</v>
      </c>
      <c r="D1073" s="148">
        <v>34</v>
      </c>
      <c r="E1073" s="148" t="s">
        <v>201</v>
      </c>
      <c r="F1073" s="148">
        <v>3.4790000000000001</v>
      </c>
      <c r="G1073" s="148">
        <v>1500</v>
      </c>
      <c r="H1073" s="148">
        <v>0.52200000000000002</v>
      </c>
      <c r="I1073" s="148" t="s">
        <v>192</v>
      </c>
      <c r="J1073" s="148" t="s">
        <v>75</v>
      </c>
    </row>
    <row r="1074" spans="1:10" x14ac:dyDescent="0.35">
      <c r="A1074" s="148">
        <v>5.4033333333333298</v>
      </c>
      <c r="B1074" s="148">
        <v>37</v>
      </c>
      <c r="C1074" s="148" t="s">
        <v>125</v>
      </c>
      <c r="D1074" s="148">
        <v>28</v>
      </c>
      <c r="E1074" s="148" t="s">
        <v>201</v>
      </c>
      <c r="F1074" s="148">
        <v>3.4790000000000001</v>
      </c>
      <c r="G1074" s="148">
        <v>1500</v>
      </c>
      <c r="H1074" s="148">
        <v>0.52200000000000002</v>
      </c>
      <c r="I1074" s="148" t="s">
        <v>192</v>
      </c>
      <c r="J1074" s="148" t="s">
        <v>75</v>
      </c>
    </row>
    <row r="1075" spans="1:10" x14ac:dyDescent="0.35">
      <c r="A1075" s="148">
        <v>5.4533333333333296</v>
      </c>
      <c r="B1075" s="148">
        <v>37</v>
      </c>
      <c r="C1075" s="148" t="s">
        <v>125</v>
      </c>
      <c r="D1075" s="148">
        <v>32</v>
      </c>
      <c r="E1075" s="148" t="s">
        <v>201</v>
      </c>
      <c r="F1075" s="148">
        <v>3.4790000000000001</v>
      </c>
      <c r="G1075" s="148">
        <v>1500</v>
      </c>
      <c r="H1075" s="148">
        <v>0.52200000000000002</v>
      </c>
      <c r="I1075" s="148" t="s">
        <v>192</v>
      </c>
      <c r="J1075" s="148" t="s">
        <v>75</v>
      </c>
    </row>
    <row r="1076" spans="1:10" x14ac:dyDescent="0.35">
      <c r="A1076" s="148">
        <v>5.5033333333333303</v>
      </c>
      <c r="B1076" s="148">
        <v>37</v>
      </c>
      <c r="C1076" s="148" t="s">
        <v>125</v>
      </c>
      <c r="D1076" s="148">
        <v>32</v>
      </c>
      <c r="E1076" s="148" t="s">
        <v>201</v>
      </c>
      <c r="F1076" s="148">
        <v>3.4790000000000001</v>
      </c>
      <c r="G1076" s="148">
        <v>1500</v>
      </c>
      <c r="H1076" s="148">
        <v>0.52200000000000002</v>
      </c>
      <c r="I1076" s="148" t="s">
        <v>192</v>
      </c>
      <c r="J1076" s="148" t="s">
        <v>75</v>
      </c>
    </row>
    <row r="1077" spans="1:10" x14ac:dyDescent="0.35">
      <c r="A1077" s="148">
        <v>5.5533333333333301</v>
      </c>
      <c r="B1077" s="148">
        <v>37.1</v>
      </c>
      <c r="C1077" s="148" t="s">
        <v>125</v>
      </c>
      <c r="D1077" s="148">
        <v>37</v>
      </c>
      <c r="E1077" s="148" t="s">
        <v>201</v>
      </c>
      <c r="F1077" s="148">
        <v>3.4790000000000001</v>
      </c>
      <c r="G1077" s="148">
        <v>1500</v>
      </c>
      <c r="H1077" s="148">
        <v>0.52200000000000002</v>
      </c>
      <c r="I1077" s="148" t="s">
        <v>192</v>
      </c>
      <c r="J1077" s="148" t="s">
        <v>75</v>
      </c>
    </row>
    <row r="1078" spans="1:10" x14ac:dyDescent="0.35">
      <c r="A1078" s="148">
        <v>5.6033333333333299</v>
      </c>
      <c r="B1078" s="148">
        <v>37</v>
      </c>
      <c r="C1078" s="148" t="s">
        <v>125</v>
      </c>
      <c r="D1078" s="148">
        <v>36</v>
      </c>
      <c r="E1078" s="148" t="s">
        <v>201</v>
      </c>
      <c r="F1078" s="148">
        <v>3.4790000000000001</v>
      </c>
      <c r="G1078" s="148">
        <v>1500</v>
      </c>
      <c r="H1078" s="148">
        <v>0.52200000000000002</v>
      </c>
      <c r="I1078" s="148" t="s">
        <v>192</v>
      </c>
      <c r="J1078" s="148" t="s">
        <v>75</v>
      </c>
    </row>
    <row r="1079" spans="1:10" x14ac:dyDescent="0.35">
      <c r="A1079" s="148">
        <v>5.6533333333333298</v>
      </c>
      <c r="B1079" s="148">
        <v>37</v>
      </c>
      <c r="C1079" s="148" t="s">
        <v>125</v>
      </c>
      <c r="D1079" s="148">
        <v>33</v>
      </c>
      <c r="E1079" s="148" t="s">
        <v>201</v>
      </c>
      <c r="F1079" s="148">
        <v>3.4790000000000001</v>
      </c>
      <c r="G1079" s="148">
        <v>1500</v>
      </c>
      <c r="H1079" s="148">
        <v>0.52200000000000002</v>
      </c>
      <c r="I1079" s="148" t="s">
        <v>192</v>
      </c>
      <c r="J1079" s="148" t="s">
        <v>75</v>
      </c>
    </row>
    <row r="1080" spans="1:10" x14ac:dyDescent="0.35">
      <c r="A1080" s="148">
        <v>5.7033333333333296</v>
      </c>
      <c r="B1080" s="148">
        <v>37</v>
      </c>
      <c r="C1080" s="148" t="s">
        <v>125</v>
      </c>
      <c r="D1080" s="148">
        <v>31</v>
      </c>
      <c r="E1080" s="148" t="s">
        <v>201</v>
      </c>
      <c r="F1080" s="148">
        <v>3.4790000000000001</v>
      </c>
      <c r="G1080" s="148">
        <v>1500</v>
      </c>
      <c r="H1080" s="148">
        <v>0.52200000000000002</v>
      </c>
      <c r="I1080" s="148" t="s">
        <v>192</v>
      </c>
      <c r="J1080" s="148" t="s">
        <v>75</v>
      </c>
    </row>
    <row r="1081" spans="1:10" x14ac:dyDescent="0.35">
      <c r="A1081" s="148">
        <v>5.7533333333333303</v>
      </c>
      <c r="B1081" s="148">
        <v>37</v>
      </c>
      <c r="C1081" s="148" t="s">
        <v>125</v>
      </c>
      <c r="D1081" s="148">
        <v>30</v>
      </c>
      <c r="E1081" s="148" t="s">
        <v>201</v>
      </c>
      <c r="F1081" s="148">
        <v>3.4790000000000001</v>
      </c>
      <c r="G1081" s="148">
        <v>1500</v>
      </c>
      <c r="H1081" s="148">
        <v>0.52200000000000002</v>
      </c>
      <c r="I1081" s="148" t="s">
        <v>192</v>
      </c>
      <c r="J1081" s="148" t="s">
        <v>75</v>
      </c>
    </row>
    <row r="1082" spans="1:10" x14ac:dyDescent="0.35">
      <c r="A1082" s="148">
        <v>5.8033333333333301</v>
      </c>
      <c r="B1082" s="148">
        <v>37</v>
      </c>
      <c r="C1082" s="148" t="s">
        <v>125</v>
      </c>
      <c r="D1082" s="148">
        <v>36</v>
      </c>
      <c r="E1082" s="148" t="s">
        <v>201</v>
      </c>
      <c r="F1082" s="148">
        <v>3.4790000000000001</v>
      </c>
      <c r="G1082" s="148">
        <v>1500</v>
      </c>
      <c r="H1082" s="148">
        <v>0.52200000000000002</v>
      </c>
      <c r="I1082" s="148" t="s">
        <v>192</v>
      </c>
      <c r="J1082" s="148" t="s">
        <v>75</v>
      </c>
    </row>
    <row r="1083" spans="1:10" x14ac:dyDescent="0.35">
      <c r="A1083" s="148">
        <v>5.8533333333333299</v>
      </c>
      <c r="B1083" s="148">
        <v>37</v>
      </c>
      <c r="C1083" s="148" t="s">
        <v>125</v>
      </c>
      <c r="D1083" s="148">
        <v>30</v>
      </c>
      <c r="E1083" s="148" t="s">
        <v>201</v>
      </c>
      <c r="F1083" s="148">
        <v>3.4790000000000001</v>
      </c>
      <c r="G1083" s="148">
        <v>1500</v>
      </c>
      <c r="H1083" s="148">
        <v>0.52200000000000002</v>
      </c>
      <c r="I1083" s="148" t="s">
        <v>192</v>
      </c>
      <c r="J1083" s="148" t="s">
        <v>75</v>
      </c>
    </row>
    <row r="1084" spans="1:10" x14ac:dyDescent="0.35">
      <c r="A1084" s="148">
        <v>5.9033333333333298</v>
      </c>
      <c r="B1084" s="148">
        <v>37</v>
      </c>
      <c r="C1084" s="148" t="s">
        <v>125</v>
      </c>
      <c r="D1084" s="148">
        <v>34</v>
      </c>
      <c r="E1084" s="148" t="s">
        <v>201</v>
      </c>
      <c r="F1084" s="148">
        <v>3.4790000000000001</v>
      </c>
      <c r="G1084" s="148">
        <v>1500</v>
      </c>
      <c r="H1084" s="148">
        <v>0.52200000000000002</v>
      </c>
      <c r="I1084" s="148" t="s">
        <v>192</v>
      </c>
      <c r="J1084" s="148" t="s">
        <v>75</v>
      </c>
    </row>
    <row r="1085" spans="1:10" x14ac:dyDescent="0.35">
      <c r="A1085" s="148">
        <v>5.9533333333333296</v>
      </c>
      <c r="B1085" s="148">
        <v>37</v>
      </c>
      <c r="C1085" s="148" t="s">
        <v>125</v>
      </c>
      <c r="D1085" s="148">
        <v>30</v>
      </c>
      <c r="E1085" s="148" t="s">
        <v>201</v>
      </c>
      <c r="F1085" s="148">
        <v>3.4790000000000001</v>
      </c>
      <c r="G1085" s="148">
        <v>1500</v>
      </c>
      <c r="H1085" s="148">
        <v>0.52200000000000002</v>
      </c>
      <c r="I1085" s="148" t="s">
        <v>192</v>
      </c>
      <c r="J1085" s="148" t="s">
        <v>75</v>
      </c>
    </row>
    <row r="1086" spans="1:10" x14ac:dyDescent="0.35">
      <c r="A1086" s="148">
        <v>6.0033333333333303</v>
      </c>
      <c r="B1086" s="148">
        <v>37</v>
      </c>
      <c r="C1086" s="148" t="s">
        <v>125</v>
      </c>
      <c r="D1086" s="148">
        <v>38</v>
      </c>
      <c r="E1086" s="148" t="s">
        <v>201</v>
      </c>
      <c r="F1086" s="148">
        <v>3.4790000000000001</v>
      </c>
      <c r="G1086" s="148">
        <v>1500</v>
      </c>
      <c r="H1086" s="148">
        <v>0.52200000000000002</v>
      </c>
      <c r="I1086" s="148" t="s">
        <v>192</v>
      </c>
      <c r="J1086" s="148" t="s">
        <v>75</v>
      </c>
    </row>
    <row r="1087" spans="1:10" x14ac:dyDescent="0.35">
      <c r="A1087" s="148">
        <v>6.0533333333333301</v>
      </c>
      <c r="B1087" s="148">
        <v>37</v>
      </c>
      <c r="C1087" s="148" t="s">
        <v>125</v>
      </c>
      <c r="D1087" s="148">
        <v>36</v>
      </c>
      <c r="E1087" s="148" t="s">
        <v>201</v>
      </c>
      <c r="F1087" s="148">
        <v>3.4790000000000001</v>
      </c>
      <c r="G1087" s="148">
        <v>1500</v>
      </c>
      <c r="H1087" s="148">
        <v>0.52200000000000002</v>
      </c>
      <c r="I1087" s="148" t="s">
        <v>192</v>
      </c>
      <c r="J1087" s="148" t="s">
        <v>75</v>
      </c>
    </row>
    <row r="1088" spans="1:10" x14ac:dyDescent="0.35">
      <c r="A1088" s="148">
        <v>6.1033333333333299</v>
      </c>
      <c r="B1088" s="148">
        <v>37</v>
      </c>
      <c r="C1088" s="148" t="s">
        <v>125</v>
      </c>
      <c r="D1088" s="148">
        <v>40</v>
      </c>
      <c r="E1088" s="148" t="s">
        <v>201</v>
      </c>
      <c r="F1088" s="148">
        <v>3.4790000000000001</v>
      </c>
      <c r="G1088" s="148">
        <v>1500</v>
      </c>
      <c r="H1088" s="148">
        <v>0.52200000000000002</v>
      </c>
      <c r="I1088" s="148" t="s">
        <v>192</v>
      </c>
      <c r="J1088" s="148" t="s">
        <v>75</v>
      </c>
    </row>
    <row r="1089" spans="1:10" x14ac:dyDescent="0.35">
      <c r="A1089" s="148">
        <v>6.1533333333333298</v>
      </c>
      <c r="B1089" s="148">
        <v>37</v>
      </c>
      <c r="C1089" s="148" t="s">
        <v>125</v>
      </c>
      <c r="D1089" s="148">
        <v>33</v>
      </c>
      <c r="E1089" s="148" t="s">
        <v>201</v>
      </c>
      <c r="F1089" s="148">
        <v>3.4790000000000001</v>
      </c>
      <c r="G1089" s="148">
        <v>1500</v>
      </c>
      <c r="H1089" s="148">
        <v>0.52200000000000002</v>
      </c>
      <c r="I1089" s="148" t="s">
        <v>192</v>
      </c>
      <c r="J1089" s="148" t="s">
        <v>75</v>
      </c>
    </row>
    <row r="1090" spans="1:10" x14ac:dyDescent="0.35">
      <c r="A1090" s="148">
        <v>6.2033333333333296</v>
      </c>
      <c r="B1090" s="148">
        <v>37</v>
      </c>
      <c r="C1090" s="148" t="s">
        <v>125</v>
      </c>
      <c r="D1090" s="148">
        <v>40</v>
      </c>
      <c r="E1090" s="148" t="s">
        <v>201</v>
      </c>
      <c r="F1090" s="148">
        <v>3.4790000000000001</v>
      </c>
      <c r="G1090" s="148">
        <v>1500</v>
      </c>
      <c r="H1090" s="148">
        <v>0.52200000000000002</v>
      </c>
      <c r="I1090" s="148" t="s">
        <v>192</v>
      </c>
      <c r="J1090" s="148" t="s">
        <v>75</v>
      </c>
    </row>
    <row r="1091" spans="1:10" x14ac:dyDescent="0.35">
      <c r="A1091" s="148">
        <v>6.2533333333333303</v>
      </c>
      <c r="B1091" s="148">
        <v>37.1</v>
      </c>
      <c r="C1091" s="148" t="s">
        <v>125</v>
      </c>
      <c r="D1091" s="148">
        <v>34</v>
      </c>
      <c r="E1091" s="148" t="s">
        <v>201</v>
      </c>
      <c r="F1091" s="148">
        <v>3.4790000000000001</v>
      </c>
      <c r="G1091" s="148">
        <v>1500</v>
      </c>
      <c r="H1091" s="148">
        <v>0.52200000000000002</v>
      </c>
      <c r="I1091" s="148" t="s">
        <v>192</v>
      </c>
      <c r="J1091" s="148" t="s">
        <v>75</v>
      </c>
    </row>
    <row r="1092" spans="1:10" x14ac:dyDescent="0.35">
      <c r="A1092" s="148">
        <v>6.3033333333333301</v>
      </c>
      <c r="B1092" s="148">
        <v>37</v>
      </c>
      <c r="C1092" s="148" t="s">
        <v>125</v>
      </c>
      <c r="D1092" s="148">
        <v>36</v>
      </c>
      <c r="E1092" s="148" t="s">
        <v>201</v>
      </c>
      <c r="F1092" s="148">
        <v>3.4790000000000001</v>
      </c>
      <c r="G1092" s="148">
        <v>1500</v>
      </c>
      <c r="H1092" s="148">
        <v>0.52200000000000002</v>
      </c>
      <c r="I1092" s="148" t="s">
        <v>192</v>
      </c>
      <c r="J1092" s="148" t="s">
        <v>75</v>
      </c>
    </row>
    <row r="1093" spans="1:10" x14ac:dyDescent="0.35">
      <c r="A1093" s="148">
        <v>6.3533333333333299</v>
      </c>
      <c r="B1093" s="148">
        <v>37</v>
      </c>
      <c r="C1093" s="148" t="s">
        <v>125</v>
      </c>
      <c r="D1093" s="148">
        <v>39</v>
      </c>
      <c r="E1093" s="148" t="s">
        <v>201</v>
      </c>
      <c r="F1093" s="148">
        <v>3.4790000000000001</v>
      </c>
      <c r="G1093" s="148">
        <v>1500</v>
      </c>
      <c r="H1093" s="148">
        <v>0.52200000000000002</v>
      </c>
      <c r="I1093" s="148" t="s">
        <v>192</v>
      </c>
      <c r="J1093" s="148" t="s">
        <v>75</v>
      </c>
    </row>
    <row r="1094" spans="1:10" x14ac:dyDescent="0.35">
      <c r="A1094" s="148">
        <v>6.4033333333333298</v>
      </c>
      <c r="B1094" s="148">
        <v>37</v>
      </c>
      <c r="C1094" s="148" t="s">
        <v>125</v>
      </c>
      <c r="D1094" s="148">
        <v>32</v>
      </c>
      <c r="E1094" s="148" t="s">
        <v>201</v>
      </c>
      <c r="F1094" s="148">
        <v>3.4790000000000001</v>
      </c>
      <c r="G1094" s="148">
        <v>1500</v>
      </c>
      <c r="H1094" s="148">
        <v>0.52200000000000002</v>
      </c>
      <c r="I1094" s="148" t="s">
        <v>192</v>
      </c>
      <c r="J1094" s="148" t="s">
        <v>75</v>
      </c>
    </row>
    <row r="1095" spans="1:10" x14ac:dyDescent="0.35">
      <c r="A1095" s="148">
        <v>6.4533333333333296</v>
      </c>
      <c r="B1095" s="148">
        <v>37</v>
      </c>
      <c r="C1095" s="148" t="s">
        <v>125</v>
      </c>
      <c r="D1095" s="148">
        <v>39</v>
      </c>
      <c r="E1095" s="148" t="s">
        <v>201</v>
      </c>
      <c r="F1095" s="148">
        <v>3.4790000000000001</v>
      </c>
      <c r="G1095" s="148">
        <v>1500</v>
      </c>
      <c r="H1095" s="148">
        <v>0.52200000000000002</v>
      </c>
      <c r="I1095" s="148" t="s">
        <v>192</v>
      </c>
      <c r="J1095" s="148" t="s">
        <v>75</v>
      </c>
    </row>
    <row r="1096" spans="1:10" x14ac:dyDescent="0.35">
      <c r="A1096" s="148">
        <v>6.5033333333333303</v>
      </c>
      <c r="B1096" s="148">
        <v>37</v>
      </c>
      <c r="C1096" s="148" t="s">
        <v>125</v>
      </c>
      <c r="D1096" s="148">
        <v>34</v>
      </c>
      <c r="E1096" s="148" t="s">
        <v>201</v>
      </c>
      <c r="F1096" s="148">
        <v>3.4790000000000001</v>
      </c>
      <c r="G1096" s="148">
        <v>1500</v>
      </c>
      <c r="H1096" s="148">
        <v>0.52200000000000002</v>
      </c>
      <c r="I1096" s="148" t="s">
        <v>192</v>
      </c>
      <c r="J1096" s="148" t="s">
        <v>75</v>
      </c>
    </row>
    <row r="1097" spans="1:10" x14ac:dyDescent="0.35">
      <c r="A1097" s="148">
        <v>6.5533333333333301</v>
      </c>
      <c r="B1097" s="148">
        <v>37</v>
      </c>
      <c r="C1097" s="148" t="s">
        <v>125</v>
      </c>
      <c r="D1097" s="148">
        <v>35</v>
      </c>
      <c r="E1097" s="148" t="s">
        <v>201</v>
      </c>
      <c r="F1097" s="148">
        <v>3.4790000000000001</v>
      </c>
      <c r="G1097" s="148">
        <v>1500</v>
      </c>
      <c r="H1097" s="148">
        <v>0.52200000000000002</v>
      </c>
      <c r="I1097" s="148" t="s">
        <v>192</v>
      </c>
      <c r="J1097" s="148" t="s">
        <v>75</v>
      </c>
    </row>
    <row r="1098" spans="1:10" x14ac:dyDescent="0.35">
      <c r="A1098" s="148">
        <v>6.6033333333333299</v>
      </c>
      <c r="B1098" s="148">
        <v>37</v>
      </c>
      <c r="C1098" s="148" t="s">
        <v>125</v>
      </c>
      <c r="D1098" s="148">
        <v>32</v>
      </c>
      <c r="E1098" s="148" t="s">
        <v>201</v>
      </c>
      <c r="F1098" s="148">
        <v>3.4790000000000001</v>
      </c>
      <c r="G1098" s="148">
        <v>1500</v>
      </c>
      <c r="H1098" s="148">
        <v>0.52200000000000002</v>
      </c>
      <c r="I1098" s="148" t="s">
        <v>192</v>
      </c>
      <c r="J1098" s="148" t="s">
        <v>75</v>
      </c>
    </row>
    <row r="1099" spans="1:10" x14ac:dyDescent="0.35">
      <c r="A1099" s="148">
        <v>6.6533333333333298</v>
      </c>
      <c r="B1099" s="148">
        <v>37</v>
      </c>
      <c r="C1099" s="148" t="s">
        <v>125</v>
      </c>
      <c r="D1099" s="148">
        <v>40</v>
      </c>
      <c r="E1099" s="148" t="s">
        <v>201</v>
      </c>
      <c r="F1099" s="148">
        <v>3.4790000000000001</v>
      </c>
      <c r="G1099" s="148">
        <v>1500</v>
      </c>
      <c r="H1099" s="148">
        <v>0.52200000000000002</v>
      </c>
      <c r="I1099" s="148" t="s">
        <v>192</v>
      </c>
      <c r="J1099" s="148" t="s">
        <v>75</v>
      </c>
    </row>
    <row r="1100" spans="1:10" x14ac:dyDescent="0.35">
      <c r="A1100" s="148">
        <v>6.7033333333333296</v>
      </c>
      <c r="B1100" s="148">
        <v>37</v>
      </c>
      <c r="C1100" s="148" t="s">
        <v>125</v>
      </c>
      <c r="D1100" s="148">
        <v>37</v>
      </c>
      <c r="E1100" s="148" t="s">
        <v>201</v>
      </c>
      <c r="F1100" s="148">
        <v>3.4790000000000001</v>
      </c>
      <c r="G1100" s="148">
        <v>1500</v>
      </c>
      <c r="H1100" s="148">
        <v>0.52200000000000002</v>
      </c>
      <c r="I1100" s="148" t="s">
        <v>192</v>
      </c>
      <c r="J1100" s="148" t="s">
        <v>75</v>
      </c>
    </row>
    <row r="1101" spans="1:10" x14ac:dyDescent="0.35">
      <c r="A1101" s="148">
        <v>6.7533333333333303</v>
      </c>
      <c r="B1101" s="148">
        <v>37</v>
      </c>
      <c r="C1101" s="148" t="s">
        <v>125</v>
      </c>
      <c r="D1101" s="148">
        <v>37</v>
      </c>
      <c r="E1101" s="148" t="s">
        <v>201</v>
      </c>
      <c r="F1101" s="148">
        <v>3.4790000000000001</v>
      </c>
      <c r="G1101" s="148">
        <v>1500</v>
      </c>
      <c r="H1101" s="148">
        <v>0.52200000000000002</v>
      </c>
      <c r="I1101" s="148" t="s">
        <v>192</v>
      </c>
      <c r="J1101" s="148" t="s">
        <v>75</v>
      </c>
    </row>
    <row r="1102" spans="1:10" x14ac:dyDescent="0.35">
      <c r="A1102" s="148">
        <v>6.8033333333333301</v>
      </c>
      <c r="B1102" s="148">
        <v>37</v>
      </c>
      <c r="C1102" s="148" t="s">
        <v>125</v>
      </c>
      <c r="D1102" s="148">
        <v>41</v>
      </c>
      <c r="E1102" s="148" t="s">
        <v>201</v>
      </c>
      <c r="F1102" s="148">
        <v>3.4790000000000001</v>
      </c>
      <c r="G1102" s="148">
        <v>1500</v>
      </c>
      <c r="H1102" s="148">
        <v>0.52200000000000002</v>
      </c>
      <c r="I1102" s="148" t="s">
        <v>192</v>
      </c>
      <c r="J1102" s="148" t="s">
        <v>75</v>
      </c>
    </row>
    <row r="1103" spans="1:10" x14ac:dyDescent="0.35">
      <c r="A1103" s="148">
        <v>6.8533333333333299</v>
      </c>
      <c r="B1103" s="148">
        <v>37</v>
      </c>
      <c r="C1103" s="148" t="s">
        <v>125</v>
      </c>
      <c r="D1103" s="148">
        <v>43</v>
      </c>
      <c r="E1103" s="148" t="s">
        <v>201</v>
      </c>
      <c r="F1103" s="148">
        <v>3.4790000000000001</v>
      </c>
      <c r="G1103" s="148">
        <v>1500</v>
      </c>
      <c r="H1103" s="148">
        <v>0.52200000000000002</v>
      </c>
      <c r="I1103" s="148" t="s">
        <v>192</v>
      </c>
      <c r="J1103" s="148" t="s">
        <v>75</v>
      </c>
    </row>
    <row r="1104" spans="1:10" x14ac:dyDescent="0.35">
      <c r="A1104" s="148">
        <v>6.9033333333333298</v>
      </c>
      <c r="B1104" s="148">
        <v>37</v>
      </c>
      <c r="C1104" s="148" t="s">
        <v>125</v>
      </c>
      <c r="D1104" s="148">
        <v>35</v>
      </c>
      <c r="E1104" s="148" t="s">
        <v>201</v>
      </c>
      <c r="F1104" s="148">
        <v>3.4790000000000001</v>
      </c>
      <c r="G1104" s="148">
        <v>1500</v>
      </c>
      <c r="H1104" s="148">
        <v>0.52200000000000002</v>
      </c>
      <c r="I1104" s="148" t="s">
        <v>192</v>
      </c>
      <c r="J1104" s="148" t="s">
        <v>75</v>
      </c>
    </row>
    <row r="1105" spans="1:10" x14ac:dyDescent="0.35">
      <c r="A1105" s="148">
        <v>6.9533333333333296</v>
      </c>
      <c r="B1105" s="148">
        <v>37</v>
      </c>
      <c r="C1105" s="148" t="s">
        <v>125</v>
      </c>
      <c r="D1105" s="148">
        <v>37</v>
      </c>
      <c r="E1105" s="148" t="s">
        <v>201</v>
      </c>
      <c r="F1105" s="148">
        <v>3.4790000000000001</v>
      </c>
      <c r="G1105" s="148">
        <v>1500</v>
      </c>
      <c r="H1105" s="148">
        <v>0.52200000000000002</v>
      </c>
      <c r="I1105" s="148" t="s">
        <v>192</v>
      </c>
      <c r="J1105" s="148" t="s">
        <v>75</v>
      </c>
    </row>
    <row r="1106" spans="1:10" x14ac:dyDescent="0.35">
      <c r="A1106" s="148">
        <v>7.0033333333333303</v>
      </c>
      <c r="B1106" s="148">
        <v>37</v>
      </c>
      <c r="C1106" s="148" t="s">
        <v>125</v>
      </c>
      <c r="D1106" s="148">
        <v>39</v>
      </c>
      <c r="E1106" s="148" t="s">
        <v>201</v>
      </c>
      <c r="F1106" s="148">
        <v>3.4790000000000001</v>
      </c>
      <c r="G1106" s="148">
        <v>1500</v>
      </c>
      <c r="H1106" s="148">
        <v>0.52200000000000002</v>
      </c>
      <c r="I1106" s="148" t="s">
        <v>192</v>
      </c>
      <c r="J1106" s="148" t="s">
        <v>75</v>
      </c>
    </row>
    <row r="1107" spans="1:10" x14ac:dyDescent="0.35">
      <c r="A1107" s="148">
        <v>7.0533333333333301</v>
      </c>
      <c r="B1107" s="148">
        <v>37</v>
      </c>
      <c r="C1107" s="148" t="s">
        <v>125</v>
      </c>
      <c r="D1107" s="148">
        <v>34</v>
      </c>
      <c r="E1107" s="148" t="s">
        <v>201</v>
      </c>
      <c r="F1107" s="148">
        <v>3.4790000000000001</v>
      </c>
      <c r="G1107" s="148">
        <v>1500</v>
      </c>
      <c r="H1107" s="148">
        <v>0.52200000000000002</v>
      </c>
      <c r="I1107" s="148" t="s">
        <v>192</v>
      </c>
      <c r="J1107" s="148" t="s">
        <v>75</v>
      </c>
    </row>
    <row r="1108" spans="1:10" x14ac:dyDescent="0.35">
      <c r="A1108" s="148">
        <v>7.1033333333333299</v>
      </c>
      <c r="B1108" s="148">
        <v>37</v>
      </c>
      <c r="C1108" s="148" t="s">
        <v>125</v>
      </c>
      <c r="D1108" s="148">
        <v>37</v>
      </c>
      <c r="E1108" s="148" t="s">
        <v>201</v>
      </c>
      <c r="F1108" s="148">
        <v>3.4790000000000001</v>
      </c>
      <c r="G1108" s="148">
        <v>1500</v>
      </c>
      <c r="H1108" s="148">
        <v>0.52200000000000002</v>
      </c>
      <c r="I1108" s="148" t="s">
        <v>192</v>
      </c>
      <c r="J1108" s="148" t="s">
        <v>75</v>
      </c>
    </row>
    <row r="1109" spans="1:10" x14ac:dyDescent="0.35">
      <c r="A1109" s="148">
        <v>7.1533333333333298</v>
      </c>
      <c r="B1109" s="148">
        <v>37</v>
      </c>
      <c r="C1109" s="148" t="s">
        <v>125</v>
      </c>
      <c r="D1109" s="148">
        <v>43</v>
      </c>
      <c r="E1109" s="148" t="s">
        <v>201</v>
      </c>
      <c r="F1109" s="148">
        <v>3.4790000000000001</v>
      </c>
      <c r="G1109" s="148">
        <v>1500</v>
      </c>
      <c r="H1109" s="148">
        <v>0.52200000000000002</v>
      </c>
      <c r="I1109" s="148" t="s">
        <v>192</v>
      </c>
      <c r="J1109" s="148" t="s">
        <v>75</v>
      </c>
    </row>
    <row r="1110" spans="1:10" x14ac:dyDescent="0.35">
      <c r="A1110" s="148">
        <v>7.2033333333333296</v>
      </c>
      <c r="B1110" s="148">
        <v>37</v>
      </c>
      <c r="C1110" s="148" t="s">
        <v>125</v>
      </c>
      <c r="D1110" s="148">
        <v>38</v>
      </c>
      <c r="E1110" s="148" t="s">
        <v>201</v>
      </c>
      <c r="F1110" s="148">
        <v>3.4790000000000001</v>
      </c>
      <c r="G1110" s="148">
        <v>1500</v>
      </c>
      <c r="H1110" s="148">
        <v>0.52200000000000002</v>
      </c>
      <c r="I1110" s="148" t="s">
        <v>192</v>
      </c>
      <c r="J1110" s="148" t="s">
        <v>75</v>
      </c>
    </row>
    <row r="1111" spans="1:10" x14ac:dyDescent="0.35">
      <c r="A1111" s="148">
        <v>7.2533333333333303</v>
      </c>
      <c r="B1111" s="148">
        <v>37</v>
      </c>
      <c r="C1111" s="148" t="s">
        <v>125</v>
      </c>
      <c r="D1111" s="148">
        <v>43</v>
      </c>
      <c r="E1111" s="148" t="s">
        <v>201</v>
      </c>
      <c r="F1111" s="148">
        <v>3.4790000000000001</v>
      </c>
      <c r="G1111" s="148">
        <v>1500</v>
      </c>
      <c r="H1111" s="148">
        <v>0.52200000000000002</v>
      </c>
      <c r="I1111" s="148" t="s">
        <v>192</v>
      </c>
      <c r="J1111" s="148" t="s">
        <v>75</v>
      </c>
    </row>
    <row r="1112" spans="1:10" x14ac:dyDescent="0.35">
      <c r="A1112" s="148">
        <v>7.3033333333333301</v>
      </c>
      <c r="B1112" s="148">
        <v>37</v>
      </c>
      <c r="C1112" s="148" t="s">
        <v>125</v>
      </c>
      <c r="D1112" s="148">
        <v>32</v>
      </c>
      <c r="E1112" s="148" t="s">
        <v>201</v>
      </c>
      <c r="F1112" s="148">
        <v>3.4790000000000001</v>
      </c>
      <c r="G1112" s="148">
        <v>1500</v>
      </c>
      <c r="H1112" s="148">
        <v>0.52200000000000002</v>
      </c>
      <c r="I1112" s="148" t="s">
        <v>192</v>
      </c>
      <c r="J1112" s="148" t="s">
        <v>75</v>
      </c>
    </row>
    <row r="1113" spans="1:10" x14ac:dyDescent="0.35">
      <c r="A1113" s="148">
        <v>7.3533333333333299</v>
      </c>
      <c r="B1113" s="148">
        <v>37</v>
      </c>
      <c r="C1113" s="148" t="s">
        <v>125</v>
      </c>
      <c r="D1113" s="148">
        <v>41</v>
      </c>
      <c r="E1113" s="148" t="s">
        <v>201</v>
      </c>
      <c r="F1113" s="148">
        <v>3.4790000000000001</v>
      </c>
      <c r="G1113" s="148">
        <v>1500</v>
      </c>
      <c r="H1113" s="148">
        <v>0.52200000000000002</v>
      </c>
      <c r="I1113" s="148" t="s">
        <v>192</v>
      </c>
      <c r="J1113" s="148" t="s">
        <v>75</v>
      </c>
    </row>
    <row r="1114" spans="1:10" x14ac:dyDescent="0.35">
      <c r="A1114" s="148">
        <v>7.4033333333333298</v>
      </c>
      <c r="B1114" s="148">
        <v>37</v>
      </c>
      <c r="C1114" s="148" t="s">
        <v>125</v>
      </c>
      <c r="D1114" s="148">
        <v>42</v>
      </c>
      <c r="E1114" s="148" t="s">
        <v>201</v>
      </c>
      <c r="F1114" s="148">
        <v>3.4790000000000001</v>
      </c>
      <c r="G1114" s="148">
        <v>1500</v>
      </c>
      <c r="H1114" s="148">
        <v>0.52200000000000002</v>
      </c>
      <c r="I1114" s="148" t="s">
        <v>192</v>
      </c>
      <c r="J1114" s="148" t="s">
        <v>75</v>
      </c>
    </row>
    <row r="1115" spans="1:10" x14ac:dyDescent="0.35">
      <c r="A1115" s="148">
        <v>7.4533333333333296</v>
      </c>
      <c r="B1115" s="148">
        <v>37</v>
      </c>
      <c r="C1115" s="148" t="s">
        <v>125</v>
      </c>
      <c r="D1115" s="148">
        <v>47</v>
      </c>
      <c r="E1115" s="148" t="s">
        <v>201</v>
      </c>
      <c r="F1115" s="148">
        <v>3.4790000000000001</v>
      </c>
      <c r="G1115" s="148">
        <v>1500</v>
      </c>
      <c r="H1115" s="148">
        <v>0.52200000000000002</v>
      </c>
      <c r="I1115" s="148" t="s">
        <v>192</v>
      </c>
      <c r="J1115" s="148" t="s">
        <v>75</v>
      </c>
    </row>
    <row r="1116" spans="1:10" x14ac:dyDescent="0.35">
      <c r="A1116" s="148">
        <v>7.5033333333333303</v>
      </c>
      <c r="B1116" s="148">
        <v>37</v>
      </c>
      <c r="C1116" s="148" t="s">
        <v>125</v>
      </c>
      <c r="D1116" s="148">
        <v>38</v>
      </c>
      <c r="E1116" s="148" t="s">
        <v>201</v>
      </c>
      <c r="F1116" s="148">
        <v>3.4790000000000001</v>
      </c>
      <c r="G1116" s="148">
        <v>1500</v>
      </c>
      <c r="H1116" s="148">
        <v>0.52200000000000002</v>
      </c>
      <c r="I1116" s="148" t="s">
        <v>192</v>
      </c>
      <c r="J1116" s="148" t="s">
        <v>75</v>
      </c>
    </row>
    <row r="1117" spans="1:10" x14ac:dyDescent="0.35">
      <c r="A1117" s="148">
        <v>7.5533333333333301</v>
      </c>
      <c r="B1117" s="148">
        <v>37</v>
      </c>
      <c r="C1117" s="148" t="s">
        <v>125</v>
      </c>
      <c r="D1117" s="148">
        <v>46</v>
      </c>
      <c r="E1117" s="148" t="s">
        <v>201</v>
      </c>
      <c r="F1117" s="148">
        <v>3.4790000000000001</v>
      </c>
      <c r="G1117" s="148">
        <v>1500</v>
      </c>
      <c r="H1117" s="148">
        <v>0.52200000000000002</v>
      </c>
      <c r="I1117" s="148" t="s">
        <v>192</v>
      </c>
      <c r="J1117" s="148" t="s">
        <v>75</v>
      </c>
    </row>
    <row r="1118" spans="1:10" x14ac:dyDescent="0.35">
      <c r="A1118" s="148">
        <v>7.6033333333333299</v>
      </c>
      <c r="B1118" s="148">
        <v>37</v>
      </c>
      <c r="C1118" s="148" t="s">
        <v>125</v>
      </c>
      <c r="D1118" s="148">
        <v>43</v>
      </c>
      <c r="E1118" s="148" t="s">
        <v>201</v>
      </c>
      <c r="F1118" s="148">
        <v>3.4790000000000001</v>
      </c>
      <c r="G1118" s="148">
        <v>1500</v>
      </c>
      <c r="H1118" s="148">
        <v>0.52200000000000002</v>
      </c>
      <c r="I1118" s="148" t="s">
        <v>192</v>
      </c>
      <c r="J1118" s="148" t="s">
        <v>75</v>
      </c>
    </row>
    <row r="1119" spans="1:10" x14ac:dyDescent="0.35">
      <c r="A1119" s="148">
        <v>7.6533333333333298</v>
      </c>
      <c r="B1119" s="148">
        <v>37</v>
      </c>
      <c r="C1119" s="148" t="s">
        <v>125</v>
      </c>
      <c r="D1119" s="148">
        <v>37</v>
      </c>
      <c r="E1119" s="148" t="s">
        <v>201</v>
      </c>
      <c r="F1119" s="148">
        <v>3.4790000000000001</v>
      </c>
      <c r="G1119" s="148">
        <v>1500</v>
      </c>
      <c r="H1119" s="148">
        <v>0.52200000000000002</v>
      </c>
      <c r="I1119" s="148" t="s">
        <v>192</v>
      </c>
      <c r="J1119" s="148" t="s">
        <v>75</v>
      </c>
    </row>
    <row r="1120" spans="1:10" x14ac:dyDescent="0.35">
      <c r="A1120" s="148">
        <v>7.7033333333333296</v>
      </c>
      <c r="B1120" s="148">
        <v>37</v>
      </c>
      <c r="C1120" s="148" t="s">
        <v>125</v>
      </c>
      <c r="D1120" s="148">
        <v>35</v>
      </c>
      <c r="E1120" s="148" t="s">
        <v>201</v>
      </c>
      <c r="F1120" s="148">
        <v>3.4790000000000001</v>
      </c>
      <c r="G1120" s="148">
        <v>1500</v>
      </c>
      <c r="H1120" s="148">
        <v>0.52200000000000002</v>
      </c>
      <c r="I1120" s="148" t="s">
        <v>192</v>
      </c>
      <c r="J1120" s="148" t="s">
        <v>75</v>
      </c>
    </row>
    <row r="1121" spans="1:10" x14ac:dyDescent="0.35">
      <c r="A1121" s="148">
        <v>7.7533333333333303</v>
      </c>
      <c r="B1121" s="148">
        <v>37</v>
      </c>
      <c r="C1121" s="148" t="s">
        <v>125</v>
      </c>
      <c r="D1121" s="148">
        <v>37</v>
      </c>
      <c r="E1121" s="148" t="s">
        <v>201</v>
      </c>
      <c r="F1121" s="148">
        <v>3.4790000000000001</v>
      </c>
      <c r="G1121" s="148">
        <v>1500</v>
      </c>
      <c r="H1121" s="148">
        <v>0.52200000000000002</v>
      </c>
      <c r="I1121" s="148" t="s">
        <v>192</v>
      </c>
      <c r="J1121" s="148" t="s">
        <v>75</v>
      </c>
    </row>
    <row r="1122" spans="1:10" x14ac:dyDescent="0.35">
      <c r="A1122" s="148">
        <v>7.8033333333333301</v>
      </c>
      <c r="B1122" s="148">
        <v>37</v>
      </c>
      <c r="C1122" s="148" t="s">
        <v>125</v>
      </c>
      <c r="D1122" s="148">
        <v>36</v>
      </c>
      <c r="E1122" s="148" t="s">
        <v>201</v>
      </c>
      <c r="F1122" s="148">
        <v>3.4790000000000001</v>
      </c>
      <c r="G1122" s="148">
        <v>1500</v>
      </c>
      <c r="H1122" s="148">
        <v>0.52200000000000002</v>
      </c>
      <c r="I1122" s="148" t="s">
        <v>192</v>
      </c>
      <c r="J1122" s="148" t="s">
        <v>75</v>
      </c>
    </row>
    <row r="1123" spans="1:10" x14ac:dyDescent="0.35">
      <c r="A1123" s="148">
        <v>7.8533333333333299</v>
      </c>
      <c r="B1123" s="148">
        <v>37.1</v>
      </c>
      <c r="C1123" s="148" t="s">
        <v>125</v>
      </c>
      <c r="D1123" s="148">
        <v>38</v>
      </c>
      <c r="E1123" s="148" t="s">
        <v>201</v>
      </c>
      <c r="F1123" s="148">
        <v>3.4790000000000001</v>
      </c>
      <c r="G1123" s="148">
        <v>1500</v>
      </c>
      <c r="H1123" s="148">
        <v>0.52200000000000002</v>
      </c>
      <c r="I1123" s="148" t="s">
        <v>192</v>
      </c>
      <c r="J1123" s="148" t="s">
        <v>75</v>
      </c>
    </row>
    <row r="1124" spans="1:10" x14ac:dyDescent="0.35">
      <c r="A1124" s="148">
        <v>7.9033333333333298</v>
      </c>
      <c r="B1124" s="148">
        <v>37</v>
      </c>
      <c r="C1124" s="148" t="s">
        <v>125</v>
      </c>
      <c r="D1124" s="148">
        <v>39</v>
      </c>
      <c r="E1124" s="148" t="s">
        <v>201</v>
      </c>
      <c r="F1124" s="148">
        <v>3.4790000000000001</v>
      </c>
      <c r="G1124" s="148">
        <v>1500</v>
      </c>
      <c r="H1124" s="148">
        <v>0.52200000000000002</v>
      </c>
      <c r="I1124" s="148" t="s">
        <v>192</v>
      </c>
      <c r="J1124" s="148" t="s">
        <v>75</v>
      </c>
    </row>
    <row r="1125" spans="1:10" x14ac:dyDescent="0.35">
      <c r="A1125" s="148">
        <v>7.9533333333333296</v>
      </c>
      <c r="B1125" s="148">
        <v>37</v>
      </c>
      <c r="C1125" s="148" t="s">
        <v>125</v>
      </c>
      <c r="D1125" s="148">
        <v>43</v>
      </c>
      <c r="E1125" s="148" t="s">
        <v>201</v>
      </c>
      <c r="F1125" s="148">
        <v>3.4790000000000001</v>
      </c>
      <c r="G1125" s="148">
        <v>1500</v>
      </c>
      <c r="H1125" s="148">
        <v>0.52200000000000002</v>
      </c>
      <c r="I1125" s="148" t="s">
        <v>192</v>
      </c>
      <c r="J1125" s="148" t="s">
        <v>75</v>
      </c>
    </row>
    <row r="1126" spans="1:10" x14ac:dyDescent="0.35">
      <c r="A1126" s="148">
        <v>8.0033333333333303</v>
      </c>
      <c r="B1126" s="148">
        <v>37</v>
      </c>
      <c r="C1126" s="148" t="s">
        <v>125</v>
      </c>
      <c r="D1126" s="148">
        <v>37</v>
      </c>
      <c r="E1126" s="148" t="s">
        <v>201</v>
      </c>
      <c r="F1126" s="148">
        <v>3.4790000000000001</v>
      </c>
      <c r="G1126" s="148">
        <v>1500</v>
      </c>
      <c r="H1126" s="148">
        <v>0.52200000000000002</v>
      </c>
      <c r="I1126" s="148" t="s">
        <v>192</v>
      </c>
      <c r="J1126" s="148" t="s">
        <v>75</v>
      </c>
    </row>
    <row r="1127" spans="1:10" x14ac:dyDescent="0.35">
      <c r="A1127" s="148">
        <v>8.0533333333333292</v>
      </c>
      <c r="B1127" s="148">
        <v>37</v>
      </c>
      <c r="C1127" s="148" t="s">
        <v>125</v>
      </c>
      <c r="D1127" s="148">
        <v>37</v>
      </c>
      <c r="E1127" s="148" t="s">
        <v>201</v>
      </c>
      <c r="F1127" s="148">
        <v>3.4790000000000001</v>
      </c>
      <c r="G1127" s="148">
        <v>1500</v>
      </c>
      <c r="H1127" s="148">
        <v>0.52200000000000002</v>
      </c>
      <c r="I1127" s="148" t="s">
        <v>192</v>
      </c>
      <c r="J1127" s="148" t="s">
        <v>75</v>
      </c>
    </row>
    <row r="1128" spans="1:10" x14ac:dyDescent="0.35">
      <c r="A1128" s="148">
        <v>8.1033333333333299</v>
      </c>
      <c r="B1128" s="148">
        <v>37</v>
      </c>
      <c r="C1128" s="148" t="s">
        <v>125</v>
      </c>
      <c r="D1128" s="148">
        <v>41</v>
      </c>
      <c r="E1128" s="148" t="s">
        <v>201</v>
      </c>
      <c r="F1128" s="148">
        <v>3.4790000000000001</v>
      </c>
      <c r="G1128" s="148">
        <v>1500</v>
      </c>
      <c r="H1128" s="148">
        <v>0.52200000000000002</v>
      </c>
      <c r="I1128" s="148" t="s">
        <v>192</v>
      </c>
      <c r="J1128" s="148" t="s">
        <v>75</v>
      </c>
    </row>
    <row r="1129" spans="1:10" x14ac:dyDescent="0.35">
      <c r="A1129" s="148">
        <v>8.1533333333333307</v>
      </c>
      <c r="B1129" s="148">
        <v>37</v>
      </c>
      <c r="C1129" s="148" t="s">
        <v>125</v>
      </c>
      <c r="D1129" s="148">
        <v>43</v>
      </c>
      <c r="E1129" s="148" t="s">
        <v>201</v>
      </c>
      <c r="F1129" s="148">
        <v>3.4790000000000001</v>
      </c>
      <c r="G1129" s="148">
        <v>1500</v>
      </c>
      <c r="H1129" s="148">
        <v>0.52200000000000002</v>
      </c>
      <c r="I1129" s="148" t="s">
        <v>192</v>
      </c>
      <c r="J1129" s="148" t="s">
        <v>75</v>
      </c>
    </row>
    <row r="1130" spans="1:10" x14ac:dyDescent="0.35">
      <c r="A1130" s="148">
        <v>8.2033333333333296</v>
      </c>
      <c r="B1130" s="148">
        <v>37</v>
      </c>
      <c r="C1130" s="148" t="s">
        <v>125</v>
      </c>
      <c r="D1130" s="148">
        <v>46</v>
      </c>
      <c r="E1130" s="148" t="s">
        <v>201</v>
      </c>
      <c r="F1130" s="148">
        <v>3.4790000000000001</v>
      </c>
      <c r="G1130" s="148">
        <v>1500</v>
      </c>
      <c r="H1130" s="148">
        <v>0.52200000000000002</v>
      </c>
      <c r="I1130" s="148" t="s">
        <v>192</v>
      </c>
      <c r="J1130" s="148" t="s">
        <v>75</v>
      </c>
    </row>
    <row r="1131" spans="1:10" x14ac:dyDescent="0.35">
      <c r="A1131" s="148">
        <v>8.2533333333333303</v>
      </c>
      <c r="B1131" s="148">
        <v>36.9</v>
      </c>
      <c r="C1131" s="148" t="s">
        <v>125</v>
      </c>
      <c r="D1131" s="148">
        <v>36</v>
      </c>
      <c r="E1131" s="148" t="s">
        <v>201</v>
      </c>
      <c r="F1131" s="148">
        <v>3.4790000000000001</v>
      </c>
      <c r="G1131" s="148">
        <v>1500</v>
      </c>
      <c r="H1131" s="148">
        <v>0.52200000000000002</v>
      </c>
      <c r="I1131" s="148" t="s">
        <v>192</v>
      </c>
      <c r="J1131" s="148" t="s">
        <v>75</v>
      </c>
    </row>
    <row r="1132" spans="1:10" x14ac:dyDescent="0.35">
      <c r="A1132" s="148">
        <v>8.3033333333333292</v>
      </c>
      <c r="B1132" s="148">
        <v>37</v>
      </c>
      <c r="C1132" s="148" t="s">
        <v>125</v>
      </c>
      <c r="D1132" s="148">
        <v>42</v>
      </c>
      <c r="E1132" s="148" t="s">
        <v>201</v>
      </c>
      <c r="F1132" s="148">
        <v>3.4790000000000001</v>
      </c>
      <c r="G1132" s="148">
        <v>1500</v>
      </c>
      <c r="H1132" s="148">
        <v>0.52200000000000002</v>
      </c>
      <c r="I1132" s="148" t="s">
        <v>192</v>
      </c>
      <c r="J1132" s="148" t="s">
        <v>75</v>
      </c>
    </row>
    <row r="1133" spans="1:10" x14ac:dyDescent="0.35">
      <c r="A1133" s="148">
        <v>8.3533333333333299</v>
      </c>
      <c r="B1133" s="148">
        <v>37</v>
      </c>
      <c r="C1133" s="148" t="s">
        <v>125</v>
      </c>
      <c r="D1133" s="148">
        <v>35</v>
      </c>
      <c r="E1133" s="148" t="s">
        <v>201</v>
      </c>
      <c r="F1133" s="148">
        <v>3.4790000000000001</v>
      </c>
      <c r="G1133" s="148">
        <v>1500</v>
      </c>
      <c r="H1133" s="148">
        <v>0.52200000000000002</v>
      </c>
      <c r="I1133" s="148" t="s">
        <v>192</v>
      </c>
      <c r="J1133" s="148" t="s">
        <v>75</v>
      </c>
    </row>
    <row r="1134" spans="1:10" x14ac:dyDescent="0.35">
      <c r="A1134" s="148">
        <v>8.4033333333333307</v>
      </c>
      <c r="B1134" s="148">
        <v>37</v>
      </c>
      <c r="C1134" s="148" t="s">
        <v>125</v>
      </c>
      <c r="D1134" s="148">
        <v>40</v>
      </c>
      <c r="E1134" s="148" t="s">
        <v>201</v>
      </c>
      <c r="F1134" s="148">
        <v>3.4790000000000001</v>
      </c>
      <c r="G1134" s="148">
        <v>1500</v>
      </c>
      <c r="H1134" s="148">
        <v>0.52200000000000002</v>
      </c>
      <c r="I1134" s="148" t="s">
        <v>192</v>
      </c>
      <c r="J1134" s="148" t="s">
        <v>75</v>
      </c>
    </row>
    <row r="1135" spans="1:10" x14ac:dyDescent="0.35">
      <c r="A1135" s="148">
        <v>8.4533333333333296</v>
      </c>
      <c r="B1135" s="148">
        <v>37</v>
      </c>
      <c r="C1135" s="148" t="s">
        <v>125</v>
      </c>
      <c r="D1135" s="148">
        <v>43</v>
      </c>
      <c r="E1135" s="148" t="s">
        <v>201</v>
      </c>
      <c r="F1135" s="148">
        <v>3.4790000000000001</v>
      </c>
      <c r="G1135" s="148">
        <v>1500</v>
      </c>
      <c r="H1135" s="148">
        <v>0.52200000000000002</v>
      </c>
      <c r="I1135" s="148" t="s">
        <v>192</v>
      </c>
      <c r="J1135" s="148" t="s">
        <v>75</v>
      </c>
    </row>
    <row r="1136" spans="1:10" x14ac:dyDescent="0.35">
      <c r="A1136" s="148">
        <v>8.5033333333333303</v>
      </c>
      <c r="B1136" s="148">
        <v>37</v>
      </c>
      <c r="C1136" s="148" t="s">
        <v>125</v>
      </c>
      <c r="D1136" s="148">
        <v>45</v>
      </c>
      <c r="E1136" s="148" t="s">
        <v>201</v>
      </c>
      <c r="F1136" s="148">
        <v>3.4790000000000001</v>
      </c>
      <c r="G1136" s="148">
        <v>1500</v>
      </c>
      <c r="H1136" s="148">
        <v>0.52200000000000002</v>
      </c>
      <c r="I1136" s="148" t="s">
        <v>192</v>
      </c>
      <c r="J1136" s="148" t="s">
        <v>75</v>
      </c>
    </row>
    <row r="1137" spans="1:10" x14ac:dyDescent="0.35">
      <c r="A1137" s="148">
        <v>8.5533333333333292</v>
      </c>
      <c r="B1137" s="148">
        <v>37</v>
      </c>
      <c r="C1137" s="148" t="s">
        <v>125</v>
      </c>
      <c r="D1137" s="148">
        <v>47</v>
      </c>
      <c r="E1137" s="148" t="s">
        <v>201</v>
      </c>
      <c r="F1137" s="148">
        <v>3.4790000000000001</v>
      </c>
      <c r="G1137" s="148">
        <v>1500</v>
      </c>
      <c r="H1137" s="148">
        <v>0.52200000000000002</v>
      </c>
      <c r="I1137" s="148" t="s">
        <v>192</v>
      </c>
      <c r="J1137" s="148" t="s">
        <v>75</v>
      </c>
    </row>
    <row r="1138" spans="1:10" x14ac:dyDescent="0.35">
      <c r="A1138" s="148">
        <v>8.6033333333333299</v>
      </c>
      <c r="B1138" s="148">
        <v>37</v>
      </c>
      <c r="C1138" s="148" t="s">
        <v>125</v>
      </c>
      <c r="D1138" s="148">
        <v>40</v>
      </c>
      <c r="E1138" s="148" t="s">
        <v>201</v>
      </c>
      <c r="F1138" s="148">
        <v>3.4790000000000001</v>
      </c>
      <c r="G1138" s="148">
        <v>1500</v>
      </c>
      <c r="H1138" s="148">
        <v>0.52200000000000002</v>
      </c>
      <c r="I1138" s="148" t="s">
        <v>192</v>
      </c>
      <c r="J1138" s="148" t="s">
        <v>75</v>
      </c>
    </row>
    <row r="1139" spans="1:10" x14ac:dyDescent="0.35">
      <c r="A1139" s="148">
        <v>8.6533333333333307</v>
      </c>
      <c r="B1139" s="148">
        <v>37.1</v>
      </c>
      <c r="C1139" s="148" t="s">
        <v>125</v>
      </c>
      <c r="D1139" s="148">
        <v>41</v>
      </c>
      <c r="E1139" s="148" t="s">
        <v>201</v>
      </c>
      <c r="F1139" s="148">
        <v>3.4790000000000001</v>
      </c>
      <c r="G1139" s="148">
        <v>1500</v>
      </c>
      <c r="H1139" s="148">
        <v>0.52200000000000002</v>
      </c>
      <c r="I1139" s="148" t="s">
        <v>192</v>
      </c>
      <c r="J1139" s="148" t="s">
        <v>75</v>
      </c>
    </row>
    <row r="1140" spans="1:10" x14ac:dyDescent="0.35">
      <c r="A1140" s="148">
        <v>8.7033333333333296</v>
      </c>
      <c r="B1140" s="148">
        <v>37</v>
      </c>
      <c r="C1140" s="148" t="s">
        <v>125</v>
      </c>
      <c r="D1140" s="148">
        <v>43</v>
      </c>
      <c r="E1140" s="148" t="s">
        <v>201</v>
      </c>
      <c r="F1140" s="148">
        <v>3.4790000000000001</v>
      </c>
      <c r="G1140" s="148">
        <v>1500</v>
      </c>
      <c r="H1140" s="148">
        <v>0.52200000000000002</v>
      </c>
      <c r="I1140" s="148" t="s">
        <v>192</v>
      </c>
      <c r="J1140" s="148" t="s">
        <v>75</v>
      </c>
    </row>
    <row r="1141" spans="1:10" x14ac:dyDescent="0.35">
      <c r="A1141" s="148">
        <v>8.7533333333333303</v>
      </c>
      <c r="B1141" s="148">
        <v>37</v>
      </c>
      <c r="C1141" s="148" t="s">
        <v>125</v>
      </c>
      <c r="D1141" s="148">
        <v>35</v>
      </c>
      <c r="E1141" s="148" t="s">
        <v>201</v>
      </c>
      <c r="F1141" s="148">
        <v>3.4790000000000001</v>
      </c>
      <c r="G1141" s="148">
        <v>1500</v>
      </c>
      <c r="H1141" s="148">
        <v>0.52200000000000002</v>
      </c>
      <c r="I1141" s="148" t="s">
        <v>192</v>
      </c>
      <c r="J1141" s="148" t="s">
        <v>75</v>
      </c>
    </row>
    <row r="1142" spans="1:10" x14ac:dyDescent="0.35">
      <c r="A1142" s="148">
        <v>8.8033333333333292</v>
      </c>
      <c r="B1142" s="148">
        <v>37</v>
      </c>
      <c r="C1142" s="148" t="s">
        <v>125</v>
      </c>
      <c r="D1142" s="148">
        <v>45</v>
      </c>
      <c r="E1142" s="148" t="s">
        <v>201</v>
      </c>
      <c r="F1142" s="148">
        <v>3.4790000000000001</v>
      </c>
      <c r="G1142" s="148">
        <v>1500</v>
      </c>
      <c r="H1142" s="148">
        <v>0.52200000000000002</v>
      </c>
      <c r="I1142" s="148" t="s">
        <v>192</v>
      </c>
      <c r="J1142" s="148" t="s">
        <v>75</v>
      </c>
    </row>
    <row r="1143" spans="1:10" x14ac:dyDescent="0.35">
      <c r="A1143" s="148">
        <v>8.8533333333333299</v>
      </c>
      <c r="B1143" s="148">
        <v>37</v>
      </c>
      <c r="C1143" s="148" t="s">
        <v>125</v>
      </c>
      <c r="D1143" s="148">
        <v>42</v>
      </c>
      <c r="E1143" s="148" t="s">
        <v>201</v>
      </c>
      <c r="F1143" s="148">
        <v>3.4790000000000001</v>
      </c>
      <c r="G1143" s="148">
        <v>1500</v>
      </c>
      <c r="H1143" s="148">
        <v>0.52200000000000002</v>
      </c>
      <c r="I1143" s="148" t="s">
        <v>192</v>
      </c>
      <c r="J1143" s="148" t="s">
        <v>75</v>
      </c>
    </row>
    <row r="1144" spans="1:10" x14ac:dyDescent="0.35">
      <c r="A1144" s="148">
        <v>8.9033333333333307</v>
      </c>
      <c r="B1144" s="148">
        <v>37</v>
      </c>
      <c r="C1144" s="148" t="s">
        <v>125</v>
      </c>
      <c r="D1144" s="148">
        <v>47</v>
      </c>
      <c r="E1144" s="148" t="s">
        <v>201</v>
      </c>
      <c r="F1144" s="148">
        <v>3.4790000000000001</v>
      </c>
      <c r="G1144" s="148">
        <v>1500</v>
      </c>
      <c r="H1144" s="148">
        <v>0.52200000000000002</v>
      </c>
      <c r="I1144" s="148" t="s">
        <v>192</v>
      </c>
      <c r="J1144" s="148" t="s">
        <v>75</v>
      </c>
    </row>
    <row r="1145" spans="1:10" x14ac:dyDescent="0.35">
      <c r="A1145" s="148">
        <v>8.9533333333333296</v>
      </c>
      <c r="B1145" s="148">
        <v>37</v>
      </c>
      <c r="C1145" s="148" t="s">
        <v>125</v>
      </c>
      <c r="D1145" s="148">
        <v>51</v>
      </c>
      <c r="E1145" s="148" t="s">
        <v>201</v>
      </c>
      <c r="F1145" s="148">
        <v>3.4790000000000001</v>
      </c>
      <c r="G1145" s="148">
        <v>1500</v>
      </c>
      <c r="H1145" s="148">
        <v>0.52200000000000002</v>
      </c>
      <c r="I1145" s="148" t="s">
        <v>192</v>
      </c>
      <c r="J1145" s="148" t="s">
        <v>75</v>
      </c>
    </row>
    <row r="1146" spans="1:10" x14ac:dyDescent="0.35">
      <c r="A1146" s="148">
        <v>9.0033333333333303</v>
      </c>
      <c r="B1146" s="148">
        <v>37</v>
      </c>
      <c r="C1146" s="148" t="s">
        <v>125</v>
      </c>
      <c r="D1146" s="148">
        <v>50</v>
      </c>
      <c r="E1146" s="148" t="s">
        <v>201</v>
      </c>
      <c r="F1146" s="148">
        <v>3.4790000000000001</v>
      </c>
      <c r="G1146" s="148">
        <v>1500</v>
      </c>
      <c r="H1146" s="148">
        <v>0.52200000000000002</v>
      </c>
      <c r="I1146" s="148" t="s">
        <v>192</v>
      </c>
      <c r="J1146" s="148" t="s">
        <v>75</v>
      </c>
    </row>
    <row r="1147" spans="1:10" x14ac:dyDescent="0.35">
      <c r="A1147" s="148">
        <v>9.0533333333333292</v>
      </c>
      <c r="B1147" s="148">
        <v>37</v>
      </c>
      <c r="C1147" s="148" t="s">
        <v>125</v>
      </c>
      <c r="D1147" s="148">
        <v>39</v>
      </c>
      <c r="E1147" s="148" t="s">
        <v>201</v>
      </c>
      <c r="F1147" s="148">
        <v>3.4790000000000001</v>
      </c>
      <c r="G1147" s="148">
        <v>1500</v>
      </c>
      <c r="H1147" s="148">
        <v>0.52200000000000002</v>
      </c>
      <c r="I1147" s="148" t="s">
        <v>192</v>
      </c>
      <c r="J1147" s="148" t="s">
        <v>75</v>
      </c>
    </row>
    <row r="1148" spans="1:10" x14ac:dyDescent="0.35">
      <c r="A1148" s="148">
        <v>9.1033333333333299</v>
      </c>
      <c r="B1148" s="148">
        <v>37</v>
      </c>
      <c r="C1148" s="148" t="s">
        <v>125</v>
      </c>
      <c r="D1148" s="148">
        <v>39</v>
      </c>
      <c r="E1148" s="148" t="s">
        <v>201</v>
      </c>
      <c r="F1148" s="148">
        <v>3.4790000000000001</v>
      </c>
      <c r="G1148" s="148">
        <v>1500</v>
      </c>
      <c r="H1148" s="148">
        <v>0.52200000000000002</v>
      </c>
      <c r="I1148" s="148" t="s">
        <v>192</v>
      </c>
      <c r="J1148" s="148" t="s">
        <v>75</v>
      </c>
    </row>
    <row r="1149" spans="1:10" x14ac:dyDescent="0.35">
      <c r="A1149" s="148">
        <v>9.1533333333333307</v>
      </c>
      <c r="B1149" s="148">
        <v>37</v>
      </c>
      <c r="C1149" s="148" t="s">
        <v>125</v>
      </c>
      <c r="D1149" s="148">
        <v>49</v>
      </c>
      <c r="E1149" s="148" t="s">
        <v>201</v>
      </c>
      <c r="F1149" s="148">
        <v>3.4790000000000001</v>
      </c>
      <c r="G1149" s="148">
        <v>1500</v>
      </c>
      <c r="H1149" s="148">
        <v>0.52200000000000002</v>
      </c>
      <c r="I1149" s="148" t="s">
        <v>192</v>
      </c>
      <c r="J1149" s="148" t="s">
        <v>75</v>
      </c>
    </row>
    <row r="1150" spans="1:10" x14ac:dyDescent="0.35">
      <c r="A1150" s="148">
        <v>9.2033333333333296</v>
      </c>
      <c r="B1150" s="148">
        <v>37</v>
      </c>
      <c r="C1150" s="148" t="s">
        <v>125</v>
      </c>
      <c r="D1150" s="148">
        <v>41</v>
      </c>
      <c r="E1150" s="148" t="s">
        <v>201</v>
      </c>
      <c r="F1150" s="148">
        <v>3.4790000000000001</v>
      </c>
      <c r="G1150" s="148">
        <v>1500</v>
      </c>
      <c r="H1150" s="148">
        <v>0.52200000000000002</v>
      </c>
      <c r="I1150" s="148" t="s">
        <v>192</v>
      </c>
      <c r="J1150" s="148" t="s">
        <v>75</v>
      </c>
    </row>
    <row r="1151" spans="1:10" x14ac:dyDescent="0.35">
      <c r="A1151" s="148">
        <v>9.2533333333333303</v>
      </c>
      <c r="B1151" s="148">
        <v>37</v>
      </c>
      <c r="C1151" s="148" t="s">
        <v>125</v>
      </c>
      <c r="D1151" s="148">
        <v>40</v>
      </c>
      <c r="E1151" s="148" t="s">
        <v>201</v>
      </c>
      <c r="F1151" s="148">
        <v>3.4790000000000001</v>
      </c>
      <c r="G1151" s="148">
        <v>1500</v>
      </c>
      <c r="H1151" s="148">
        <v>0.52200000000000002</v>
      </c>
      <c r="I1151" s="148" t="s">
        <v>192</v>
      </c>
      <c r="J1151" s="148" t="s">
        <v>75</v>
      </c>
    </row>
    <row r="1152" spans="1:10" x14ac:dyDescent="0.35">
      <c r="A1152" s="148">
        <v>9.3033333333333292</v>
      </c>
      <c r="B1152" s="148">
        <v>37</v>
      </c>
      <c r="C1152" s="148" t="s">
        <v>125</v>
      </c>
      <c r="D1152" s="148">
        <v>39</v>
      </c>
      <c r="E1152" s="148" t="s">
        <v>201</v>
      </c>
      <c r="F1152" s="148">
        <v>3.4790000000000001</v>
      </c>
      <c r="G1152" s="148">
        <v>1500</v>
      </c>
      <c r="H1152" s="148">
        <v>0.52200000000000002</v>
      </c>
      <c r="I1152" s="148" t="s">
        <v>192</v>
      </c>
      <c r="J1152" s="148" t="s">
        <v>75</v>
      </c>
    </row>
    <row r="1153" spans="1:10" x14ac:dyDescent="0.35">
      <c r="A1153" s="148">
        <v>9.3533333333333299</v>
      </c>
      <c r="B1153" s="148">
        <v>37</v>
      </c>
      <c r="C1153" s="148" t="s">
        <v>125</v>
      </c>
      <c r="D1153" s="148">
        <v>37</v>
      </c>
      <c r="E1153" s="148" t="s">
        <v>201</v>
      </c>
      <c r="F1153" s="148">
        <v>3.4790000000000001</v>
      </c>
      <c r="G1153" s="148">
        <v>1500</v>
      </c>
      <c r="H1153" s="148">
        <v>0.52200000000000002</v>
      </c>
      <c r="I1153" s="148" t="s">
        <v>192</v>
      </c>
      <c r="J1153" s="148" t="s">
        <v>75</v>
      </c>
    </row>
    <row r="1154" spans="1:10" x14ac:dyDescent="0.35">
      <c r="A1154" s="148">
        <v>9.4033333333333307</v>
      </c>
      <c r="B1154" s="148">
        <v>37</v>
      </c>
      <c r="C1154" s="148" t="s">
        <v>125</v>
      </c>
      <c r="D1154" s="148">
        <v>45</v>
      </c>
      <c r="E1154" s="148" t="s">
        <v>201</v>
      </c>
      <c r="F1154" s="148">
        <v>3.4790000000000001</v>
      </c>
      <c r="G1154" s="148">
        <v>1500</v>
      </c>
      <c r="H1154" s="148">
        <v>0.52200000000000002</v>
      </c>
      <c r="I1154" s="148" t="s">
        <v>192</v>
      </c>
      <c r="J1154" s="148" t="s">
        <v>75</v>
      </c>
    </row>
    <row r="1155" spans="1:10" x14ac:dyDescent="0.35">
      <c r="A1155" s="148">
        <v>9.4533333333333296</v>
      </c>
      <c r="B1155" s="148">
        <v>37</v>
      </c>
      <c r="C1155" s="148" t="s">
        <v>125</v>
      </c>
      <c r="D1155" s="148">
        <v>51</v>
      </c>
      <c r="E1155" s="148" t="s">
        <v>201</v>
      </c>
      <c r="F1155" s="148">
        <v>3.4790000000000001</v>
      </c>
      <c r="G1155" s="148">
        <v>1500</v>
      </c>
      <c r="H1155" s="148">
        <v>0.52200000000000002</v>
      </c>
      <c r="I1155" s="148" t="s">
        <v>192</v>
      </c>
      <c r="J1155" s="148" t="s">
        <v>75</v>
      </c>
    </row>
    <row r="1156" spans="1:10" x14ac:dyDescent="0.35">
      <c r="A1156" s="148">
        <v>9.5033333333333303</v>
      </c>
      <c r="B1156" s="148">
        <v>37</v>
      </c>
      <c r="C1156" s="148" t="s">
        <v>125</v>
      </c>
      <c r="D1156" s="148">
        <v>46</v>
      </c>
      <c r="E1156" s="148" t="s">
        <v>201</v>
      </c>
      <c r="F1156" s="148">
        <v>3.4790000000000001</v>
      </c>
      <c r="G1156" s="148">
        <v>1500</v>
      </c>
      <c r="H1156" s="148">
        <v>0.52200000000000002</v>
      </c>
      <c r="I1156" s="148" t="s">
        <v>192</v>
      </c>
      <c r="J1156" s="148" t="s">
        <v>75</v>
      </c>
    </row>
    <row r="1157" spans="1:10" x14ac:dyDescent="0.35">
      <c r="A1157" s="148">
        <v>9.5533333333333292</v>
      </c>
      <c r="B1157" s="148">
        <v>37</v>
      </c>
      <c r="C1157" s="148" t="s">
        <v>125</v>
      </c>
      <c r="D1157" s="148">
        <v>48</v>
      </c>
      <c r="E1157" s="148" t="s">
        <v>201</v>
      </c>
      <c r="F1157" s="148">
        <v>3.4790000000000001</v>
      </c>
      <c r="G1157" s="148">
        <v>1500</v>
      </c>
      <c r="H1157" s="148">
        <v>0.52200000000000002</v>
      </c>
      <c r="I1157" s="148" t="s">
        <v>192</v>
      </c>
      <c r="J1157" s="148" t="s">
        <v>75</v>
      </c>
    </row>
    <row r="1158" spans="1:10" x14ac:dyDescent="0.35">
      <c r="A1158" s="148">
        <v>9.6033333333333299</v>
      </c>
      <c r="B1158" s="148">
        <v>37</v>
      </c>
      <c r="C1158" s="148" t="s">
        <v>125</v>
      </c>
      <c r="D1158" s="148">
        <v>39</v>
      </c>
      <c r="E1158" s="148" t="s">
        <v>201</v>
      </c>
      <c r="F1158" s="148">
        <v>3.4790000000000001</v>
      </c>
      <c r="G1158" s="148">
        <v>1500</v>
      </c>
      <c r="H1158" s="148">
        <v>0.52200000000000002</v>
      </c>
      <c r="I1158" s="148" t="s">
        <v>192</v>
      </c>
      <c r="J1158" s="148" t="s">
        <v>75</v>
      </c>
    </row>
    <row r="1159" spans="1:10" x14ac:dyDescent="0.35">
      <c r="A1159" s="148">
        <v>9.6533333333333307</v>
      </c>
      <c r="B1159" s="148">
        <v>37</v>
      </c>
      <c r="C1159" s="148" t="s">
        <v>125</v>
      </c>
      <c r="D1159" s="148">
        <v>40</v>
      </c>
      <c r="E1159" s="148" t="s">
        <v>201</v>
      </c>
      <c r="F1159" s="148">
        <v>3.4790000000000001</v>
      </c>
      <c r="G1159" s="148">
        <v>1500</v>
      </c>
      <c r="H1159" s="148">
        <v>0.52200000000000002</v>
      </c>
      <c r="I1159" s="148" t="s">
        <v>192</v>
      </c>
      <c r="J1159" s="148" t="s">
        <v>75</v>
      </c>
    </row>
    <row r="1160" spans="1:10" x14ac:dyDescent="0.35">
      <c r="A1160" s="148">
        <v>9.7033333333333296</v>
      </c>
      <c r="B1160" s="148">
        <v>37</v>
      </c>
      <c r="C1160" s="148" t="s">
        <v>125</v>
      </c>
      <c r="D1160" s="148">
        <v>41</v>
      </c>
      <c r="E1160" s="148" t="s">
        <v>201</v>
      </c>
      <c r="F1160" s="148">
        <v>3.4790000000000001</v>
      </c>
      <c r="G1160" s="148">
        <v>1500</v>
      </c>
      <c r="H1160" s="148">
        <v>0.52200000000000002</v>
      </c>
      <c r="I1160" s="148" t="s">
        <v>192</v>
      </c>
      <c r="J1160" s="148" t="s">
        <v>75</v>
      </c>
    </row>
    <row r="1161" spans="1:10" x14ac:dyDescent="0.35">
      <c r="A1161" s="148">
        <v>9.7533333333333303</v>
      </c>
      <c r="B1161" s="148">
        <v>37</v>
      </c>
      <c r="C1161" s="148" t="s">
        <v>125</v>
      </c>
      <c r="D1161" s="148">
        <v>39</v>
      </c>
      <c r="E1161" s="148" t="s">
        <v>201</v>
      </c>
      <c r="F1161" s="148">
        <v>3.4790000000000001</v>
      </c>
      <c r="G1161" s="148">
        <v>1500</v>
      </c>
      <c r="H1161" s="148">
        <v>0.52200000000000002</v>
      </c>
      <c r="I1161" s="148" t="s">
        <v>192</v>
      </c>
      <c r="J1161" s="148" t="s">
        <v>75</v>
      </c>
    </row>
    <row r="1162" spans="1:10" x14ac:dyDescent="0.35">
      <c r="A1162" s="148">
        <v>9.8033333333333292</v>
      </c>
      <c r="B1162" s="148">
        <v>37</v>
      </c>
      <c r="C1162" s="148" t="s">
        <v>125</v>
      </c>
      <c r="D1162" s="148">
        <v>47</v>
      </c>
      <c r="E1162" s="148" t="s">
        <v>201</v>
      </c>
      <c r="F1162" s="148">
        <v>3.4790000000000001</v>
      </c>
      <c r="G1162" s="148">
        <v>1500</v>
      </c>
      <c r="H1162" s="148">
        <v>0.52200000000000002</v>
      </c>
      <c r="I1162" s="148" t="s">
        <v>192</v>
      </c>
      <c r="J1162" s="148" t="s">
        <v>75</v>
      </c>
    </row>
    <row r="1163" spans="1:10" x14ac:dyDescent="0.35">
      <c r="A1163" s="148">
        <v>9.8533333333333299</v>
      </c>
      <c r="B1163" s="148">
        <v>37</v>
      </c>
      <c r="C1163" s="148" t="s">
        <v>125</v>
      </c>
      <c r="D1163" s="148">
        <v>39</v>
      </c>
      <c r="E1163" s="148" t="s">
        <v>201</v>
      </c>
      <c r="F1163" s="148">
        <v>3.4790000000000001</v>
      </c>
      <c r="G1163" s="148">
        <v>1500</v>
      </c>
      <c r="H1163" s="148">
        <v>0.52200000000000002</v>
      </c>
      <c r="I1163" s="148" t="s">
        <v>192</v>
      </c>
      <c r="J1163" s="148" t="s">
        <v>75</v>
      </c>
    </row>
    <row r="1164" spans="1:10" x14ac:dyDescent="0.35">
      <c r="A1164" s="148">
        <v>9.9033333333333307</v>
      </c>
      <c r="B1164" s="148">
        <v>37</v>
      </c>
      <c r="C1164" s="148" t="s">
        <v>125</v>
      </c>
      <c r="D1164" s="148">
        <v>42</v>
      </c>
      <c r="E1164" s="148" t="s">
        <v>201</v>
      </c>
      <c r="F1164" s="148">
        <v>3.4790000000000001</v>
      </c>
      <c r="G1164" s="148">
        <v>1500</v>
      </c>
      <c r="H1164" s="148">
        <v>0.52200000000000002</v>
      </c>
      <c r="I1164" s="148" t="s">
        <v>192</v>
      </c>
      <c r="J1164" s="148" t="s">
        <v>75</v>
      </c>
    </row>
    <row r="1165" spans="1:10" x14ac:dyDescent="0.35">
      <c r="A1165" s="148">
        <v>9.9533333333333296</v>
      </c>
      <c r="B1165" s="148">
        <v>37</v>
      </c>
      <c r="C1165" s="148" t="s">
        <v>125</v>
      </c>
      <c r="D1165" s="148">
        <v>48</v>
      </c>
      <c r="E1165" s="148" t="s">
        <v>201</v>
      </c>
      <c r="F1165" s="148">
        <v>3.4790000000000001</v>
      </c>
      <c r="G1165" s="148">
        <v>1500</v>
      </c>
      <c r="H1165" s="148">
        <v>0.52200000000000002</v>
      </c>
      <c r="I1165" s="148" t="s">
        <v>192</v>
      </c>
      <c r="J1165" s="148" t="s">
        <v>75</v>
      </c>
    </row>
    <row r="1166" spans="1:10" x14ac:dyDescent="0.35">
      <c r="A1166" s="148">
        <v>10.0033333333333</v>
      </c>
      <c r="B1166" s="148">
        <v>37</v>
      </c>
      <c r="C1166" s="148" t="s">
        <v>125</v>
      </c>
      <c r="D1166" s="148">
        <v>40</v>
      </c>
      <c r="E1166" s="148" t="s">
        <v>201</v>
      </c>
      <c r="F1166" s="148">
        <v>3.4790000000000001</v>
      </c>
      <c r="G1166" s="148">
        <v>1500</v>
      </c>
      <c r="H1166" s="148">
        <v>0.52200000000000002</v>
      </c>
      <c r="I1166" s="148" t="s">
        <v>192</v>
      </c>
      <c r="J1166" s="148" t="s">
        <v>75</v>
      </c>
    </row>
    <row r="1167" spans="1:10" x14ac:dyDescent="0.35">
      <c r="A1167" s="148">
        <v>10.053333333333301</v>
      </c>
      <c r="B1167" s="148">
        <v>37</v>
      </c>
      <c r="C1167" s="148" t="s">
        <v>125</v>
      </c>
      <c r="D1167" s="148">
        <v>41</v>
      </c>
      <c r="E1167" s="148" t="s">
        <v>201</v>
      </c>
      <c r="F1167" s="148">
        <v>3.4790000000000001</v>
      </c>
      <c r="G1167" s="148">
        <v>1500</v>
      </c>
      <c r="H1167" s="148">
        <v>0.52200000000000002</v>
      </c>
      <c r="I1167" s="148" t="s">
        <v>192</v>
      </c>
      <c r="J1167" s="148" t="s">
        <v>75</v>
      </c>
    </row>
    <row r="1168" spans="1:10" x14ac:dyDescent="0.35">
      <c r="A1168" s="148">
        <v>10.1033333333333</v>
      </c>
      <c r="B1168" s="148">
        <v>37</v>
      </c>
      <c r="C1168" s="148" t="s">
        <v>125</v>
      </c>
      <c r="D1168" s="148">
        <v>43</v>
      </c>
      <c r="E1168" s="148" t="s">
        <v>201</v>
      </c>
      <c r="F1168" s="148">
        <v>3.4790000000000001</v>
      </c>
      <c r="G1168" s="148">
        <v>1500</v>
      </c>
      <c r="H1168" s="148">
        <v>0.52200000000000002</v>
      </c>
      <c r="I1168" s="148" t="s">
        <v>192</v>
      </c>
      <c r="J1168" s="148" t="s">
        <v>75</v>
      </c>
    </row>
    <row r="1169" spans="1:10" x14ac:dyDescent="0.35">
      <c r="A1169" s="148">
        <v>10.1533333333333</v>
      </c>
      <c r="B1169" s="148">
        <v>37</v>
      </c>
      <c r="C1169" s="148" t="s">
        <v>125</v>
      </c>
      <c r="D1169" s="148">
        <v>37</v>
      </c>
      <c r="E1169" s="148" t="s">
        <v>201</v>
      </c>
      <c r="F1169" s="148">
        <v>3.4790000000000001</v>
      </c>
      <c r="G1169" s="148">
        <v>1500</v>
      </c>
      <c r="H1169" s="148">
        <v>0.52200000000000002</v>
      </c>
      <c r="I1169" s="148" t="s">
        <v>192</v>
      </c>
      <c r="J1169" s="148" t="s">
        <v>75</v>
      </c>
    </row>
    <row r="1170" spans="1:10" x14ac:dyDescent="0.35">
      <c r="A1170" s="148">
        <v>10.203333333333299</v>
      </c>
      <c r="B1170" s="148">
        <v>37</v>
      </c>
      <c r="C1170" s="148" t="s">
        <v>125</v>
      </c>
      <c r="D1170" s="148">
        <v>36</v>
      </c>
      <c r="E1170" s="148" t="s">
        <v>201</v>
      </c>
      <c r="F1170" s="148">
        <v>3.4790000000000001</v>
      </c>
      <c r="G1170" s="148">
        <v>1500</v>
      </c>
      <c r="H1170" s="148">
        <v>0.52200000000000002</v>
      </c>
      <c r="I1170" s="148" t="s">
        <v>192</v>
      </c>
      <c r="J1170" s="148" t="s">
        <v>75</v>
      </c>
    </row>
    <row r="1171" spans="1:10" x14ac:dyDescent="0.35">
      <c r="A1171" s="148">
        <v>10.2533333333333</v>
      </c>
      <c r="B1171" s="148">
        <v>37</v>
      </c>
      <c r="C1171" s="148" t="s">
        <v>125</v>
      </c>
      <c r="D1171" s="148">
        <v>44</v>
      </c>
      <c r="E1171" s="148" t="s">
        <v>201</v>
      </c>
      <c r="F1171" s="148">
        <v>3.4790000000000001</v>
      </c>
      <c r="G1171" s="148">
        <v>1500</v>
      </c>
      <c r="H1171" s="148">
        <v>0.52200000000000002</v>
      </c>
      <c r="I1171" s="148" t="s">
        <v>192</v>
      </c>
      <c r="J1171" s="148" t="s">
        <v>75</v>
      </c>
    </row>
    <row r="1172" spans="1:10" x14ac:dyDescent="0.35">
      <c r="A1172" s="148">
        <v>10.303333333333301</v>
      </c>
      <c r="B1172" s="148">
        <v>37</v>
      </c>
      <c r="C1172" s="148" t="s">
        <v>125</v>
      </c>
      <c r="D1172" s="148">
        <v>48</v>
      </c>
      <c r="E1172" s="148" t="s">
        <v>201</v>
      </c>
      <c r="F1172" s="148">
        <v>3.4790000000000001</v>
      </c>
      <c r="G1172" s="148">
        <v>1500</v>
      </c>
      <c r="H1172" s="148">
        <v>0.52200000000000002</v>
      </c>
      <c r="I1172" s="148" t="s">
        <v>192</v>
      </c>
      <c r="J1172" s="148" t="s">
        <v>75</v>
      </c>
    </row>
    <row r="1173" spans="1:10" x14ac:dyDescent="0.35">
      <c r="A1173" s="148">
        <v>10.3533333333333</v>
      </c>
      <c r="B1173" s="148">
        <v>37</v>
      </c>
      <c r="C1173" s="148" t="s">
        <v>125</v>
      </c>
      <c r="D1173" s="148">
        <v>48</v>
      </c>
      <c r="E1173" s="148" t="s">
        <v>201</v>
      </c>
      <c r="F1173" s="148">
        <v>3.4790000000000001</v>
      </c>
      <c r="G1173" s="148">
        <v>1500</v>
      </c>
      <c r="H1173" s="148">
        <v>0.52200000000000002</v>
      </c>
      <c r="I1173" s="148" t="s">
        <v>192</v>
      </c>
      <c r="J1173" s="148" t="s">
        <v>75</v>
      </c>
    </row>
    <row r="1174" spans="1:10" x14ac:dyDescent="0.35">
      <c r="A1174" s="148">
        <v>10.4033333333333</v>
      </c>
      <c r="B1174" s="148">
        <v>37</v>
      </c>
      <c r="C1174" s="148" t="s">
        <v>125</v>
      </c>
      <c r="D1174" s="148">
        <v>40</v>
      </c>
      <c r="E1174" s="148" t="s">
        <v>201</v>
      </c>
      <c r="F1174" s="148">
        <v>3.4790000000000001</v>
      </c>
      <c r="G1174" s="148">
        <v>1500</v>
      </c>
      <c r="H1174" s="148">
        <v>0.52200000000000002</v>
      </c>
      <c r="I1174" s="148" t="s">
        <v>192</v>
      </c>
      <c r="J1174" s="148" t="s">
        <v>75</v>
      </c>
    </row>
    <row r="1175" spans="1:10" x14ac:dyDescent="0.35">
      <c r="A1175" s="148">
        <v>10.453333333333299</v>
      </c>
      <c r="B1175" s="148">
        <v>37</v>
      </c>
      <c r="C1175" s="148" t="s">
        <v>125</v>
      </c>
      <c r="D1175" s="148">
        <v>46</v>
      </c>
      <c r="E1175" s="148" t="s">
        <v>201</v>
      </c>
      <c r="F1175" s="148">
        <v>3.4790000000000001</v>
      </c>
      <c r="G1175" s="148">
        <v>1500</v>
      </c>
      <c r="H1175" s="148">
        <v>0.52200000000000002</v>
      </c>
      <c r="I1175" s="148" t="s">
        <v>192</v>
      </c>
      <c r="J1175" s="148" t="s">
        <v>75</v>
      </c>
    </row>
    <row r="1176" spans="1:10" x14ac:dyDescent="0.35">
      <c r="A1176" s="148">
        <v>10.5033333333333</v>
      </c>
      <c r="B1176" s="148">
        <v>37</v>
      </c>
      <c r="C1176" s="148" t="s">
        <v>125</v>
      </c>
      <c r="D1176" s="148">
        <v>42</v>
      </c>
      <c r="E1176" s="148" t="s">
        <v>201</v>
      </c>
      <c r="F1176" s="148">
        <v>3.4790000000000001</v>
      </c>
      <c r="G1176" s="148">
        <v>1500</v>
      </c>
      <c r="H1176" s="148">
        <v>0.52200000000000002</v>
      </c>
      <c r="I1176" s="148" t="s">
        <v>192</v>
      </c>
      <c r="J1176" s="148" t="s">
        <v>75</v>
      </c>
    </row>
    <row r="1177" spans="1:10" x14ac:dyDescent="0.35">
      <c r="A1177" s="148">
        <v>10.553333333333301</v>
      </c>
      <c r="B1177" s="148">
        <v>37</v>
      </c>
      <c r="C1177" s="148" t="s">
        <v>125</v>
      </c>
      <c r="D1177" s="148">
        <v>41</v>
      </c>
      <c r="E1177" s="148" t="s">
        <v>201</v>
      </c>
      <c r="F1177" s="148">
        <v>3.4790000000000001</v>
      </c>
      <c r="G1177" s="148">
        <v>1500</v>
      </c>
      <c r="H1177" s="148">
        <v>0.52200000000000002</v>
      </c>
      <c r="I1177" s="148" t="s">
        <v>192</v>
      </c>
      <c r="J1177" s="148" t="s">
        <v>75</v>
      </c>
    </row>
    <row r="1178" spans="1:10" x14ac:dyDescent="0.35">
      <c r="A1178" s="148">
        <v>10.6033333333333</v>
      </c>
      <c r="B1178" s="148">
        <v>37</v>
      </c>
      <c r="C1178" s="148" t="s">
        <v>125</v>
      </c>
      <c r="D1178" s="148">
        <v>47</v>
      </c>
      <c r="E1178" s="148" t="s">
        <v>201</v>
      </c>
      <c r="F1178" s="148">
        <v>3.4790000000000001</v>
      </c>
      <c r="G1178" s="148">
        <v>1500</v>
      </c>
      <c r="H1178" s="148">
        <v>0.52200000000000002</v>
      </c>
      <c r="I1178" s="148" t="s">
        <v>192</v>
      </c>
      <c r="J1178" s="148" t="s">
        <v>75</v>
      </c>
    </row>
    <row r="1179" spans="1:10" x14ac:dyDescent="0.35">
      <c r="A1179" s="148">
        <v>10.6533333333333</v>
      </c>
      <c r="B1179" s="148">
        <v>37</v>
      </c>
      <c r="C1179" s="148" t="s">
        <v>125</v>
      </c>
      <c r="D1179" s="148">
        <v>46</v>
      </c>
      <c r="E1179" s="148" t="s">
        <v>201</v>
      </c>
      <c r="F1179" s="148">
        <v>3.4790000000000001</v>
      </c>
      <c r="G1179" s="148">
        <v>1500</v>
      </c>
      <c r="H1179" s="148">
        <v>0.52200000000000002</v>
      </c>
      <c r="I1179" s="148" t="s">
        <v>192</v>
      </c>
      <c r="J1179" s="148" t="s">
        <v>75</v>
      </c>
    </row>
    <row r="1180" spans="1:10" x14ac:dyDescent="0.35">
      <c r="A1180" s="148">
        <v>10.703333333333299</v>
      </c>
      <c r="B1180" s="148">
        <v>37</v>
      </c>
      <c r="C1180" s="148" t="s">
        <v>125</v>
      </c>
      <c r="D1180" s="148">
        <v>46</v>
      </c>
      <c r="E1180" s="148" t="s">
        <v>201</v>
      </c>
      <c r="F1180" s="148">
        <v>3.4790000000000001</v>
      </c>
      <c r="G1180" s="148">
        <v>1500</v>
      </c>
      <c r="H1180" s="148">
        <v>0.52200000000000002</v>
      </c>
      <c r="I1180" s="148" t="s">
        <v>192</v>
      </c>
      <c r="J1180" s="148" t="s">
        <v>75</v>
      </c>
    </row>
    <row r="1181" spans="1:10" x14ac:dyDescent="0.35">
      <c r="A1181" s="148">
        <v>10.7533333333333</v>
      </c>
      <c r="B1181" s="148">
        <v>37</v>
      </c>
      <c r="C1181" s="148" t="s">
        <v>125</v>
      </c>
      <c r="D1181" s="148">
        <v>37</v>
      </c>
      <c r="E1181" s="148" t="s">
        <v>201</v>
      </c>
      <c r="F1181" s="148">
        <v>3.4790000000000001</v>
      </c>
      <c r="G1181" s="148">
        <v>1500</v>
      </c>
      <c r="H1181" s="148">
        <v>0.52200000000000002</v>
      </c>
      <c r="I1181" s="148" t="s">
        <v>192</v>
      </c>
      <c r="J1181" s="148" t="s">
        <v>75</v>
      </c>
    </row>
    <row r="1182" spans="1:10" x14ac:dyDescent="0.35">
      <c r="A1182" s="148">
        <v>10.803333333333301</v>
      </c>
      <c r="B1182" s="148">
        <v>37</v>
      </c>
      <c r="C1182" s="148" t="s">
        <v>125</v>
      </c>
      <c r="D1182" s="148">
        <v>47</v>
      </c>
      <c r="E1182" s="148" t="s">
        <v>201</v>
      </c>
      <c r="F1182" s="148">
        <v>3.4790000000000001</v>
      </c>
      <c r="G1182" s="148">
        <v>1500</v>
      </c>
      <c r="H1182" s="148">
        <v>0.52200000000000002</v>
      </c>
      <c r="I1182" s="148" t="s">
        <v>192</v>
      </c>
      <c r="J1182" s="148" t="s">
        <v>75</v>
      </c>
    </row>
    <row r="1183" spans="1:10" x14ac:dyDescent="0.35">
      <c r="A1183" s="148">
        <v>10.8533333333333</v>
      </c>
      <c r="B1183" s="148">
        <v>37</v>
      </c>
      <c r="C1183" s="148" t="s">
        <v>125</v>
      </c>
      <c r="D1183" s="148">
        <v>49</v>
      </c>
      <c r="E1183" s="148" t="s">
        <v>201</v>
      </c>
      <c r="F1183" s="148">
        <v>3.4790000000000001</v>
      </c>
      <c r="G1183" s="148">
        <v>1500</v>
      </c>
      <c r="H1183" s="148">
        <v>0.52200000000000002</v>
      </c>
      <c r="I1183" s="148" t="s">
        <v>192</v>
      </c>
      <c r="J1183" s="148" t="s">
        <v>75</v>
      </c>
    </row>
    <row r="1184" spans="1:10" x14ac:dyDescent="0.35">
      <c r="A1184" s="148">
        <v>10.9033333333333</v>
      </c>
      <c r="B1184" s="148">
        <v>37</v>
      </c>
      <c r="C1184" s="148" t="s">
        <v>125</v>
      </c>
      <c r="D1184" s="148">
        <v>43</v>
      </c>
      <c r="E1184" s="148" t="s">
        <v>201</v>
      </c>
      <c r="F1184" s="148">
        <v>3.4790000000000001</v>
      </c>
      <c r="G1184" s="148">
        <v>1500</v>
      </c>
      <c r="H1184" s="148">
        <v>0.52200000000000002</v>
      </c>
      <c r="I1184" s="148" t="s">
        <v>192</v>
      </c>
      <c r="J1184" s="148" t="s">
        <v>75</v>
      </c>
    </row>
    <row r="1185" spans="1:10" x14ac:dyDescent="0.35">
      <c r="A1185" s="148">
        <v>10.953333333333299</v>
      </c>
      <c r="B1185" s="148">
        <v>37</v>
      </c>
      <c r="C1185" s="148" t="s">
        <v>125</v>
      </c>
      <c r="D1185" s="148">
        <v>53</v>
      </c>
      <c r="E1185" s="148" t="s">
        <v>201</v>
      </c>
      <c r="F1185" s="148">
        <v>3.4790000000000001</v>
      </c>
      <c r="G1185" s="148">
        <v>1500</v>
      </c>
      <c r="H1185" s="148">
        <v>0.52200000000000002</v>
      </c>
      <c r="I1185" s="148" t="s">
        <v>192</v>
      </c>
      <c r="J1185" s="148" t="s">
        <v>75</v>
      </c>
    </row>
    <row r="1186" spans="1:10" x14ac:dyDescent="0.35">
      <c r="A1186" s="148">
        <v>11.0033333333333</v>
      </c>
      <c r="B1186" s="148">
        <v>37</v>
      </c>
      <c r="C1186" s="148" t="s">
        <v>125</v>
      </c>
      <c r="D1186" s="148">
        <v>49</v>
      </c>
      <c r="E1186" s="148" t="s">
        <v>201</v>
      </c>
      <c r="F1186" s="148">
        <v>3.4790000000000001</v>
      </c>
      <c r="G1186" s="148">
        <v>1500</v>
      </c>
      <c r="H1186" s="148">
        <v>0.52200000000000002</v>
      </c>
      <c r="I1186" s="148" t="s">
        <v>192</v>
      </c>
      <c r="J1186" s="148" t="s">
        <v>75</v>
      </c>
    </row>
    <row r="1187" spans="1:10" x14ac:dyDescent="0.35">
      <c r="A1187" s="148">
        <v>11.053333333333301</v>
      </c>
      <c r="B1187" s="148">
        <v>37</v>
      </c>
      <c r="C1187" s="148" t="s">
        <v>125</v>
      </c>
      <c r="D1187" s="148">
        <v>41</v>
      </c>
      <c r="E1187" s="148" t="s">
        <v>201</v>
      </c>
      <c r="F1187" s="148">
        <v>3.4790000000000001</v>
      </c>
      <c r="G1187" s="148">
        <v>1500</v>
      </c>
      <c r="H1187" s="148">
        <v>0.52200000000000002</v>
      </c>
      <c r="I1187" s="148" t="s">
        <v>192</v>
      </c>
      <c r="J1187" s="148" t="s">
        <v>75</v>
      </c>
    </row>
    <row r="1188" spans="1:10" x14ac:dyDescent="0.35">
      <c r="A1188" s="148">
        <v>11.1033333333333</v>
      </c>
      <c r="B1188" s="148">
        <v>37</v>
      </c>
      <c r="C1188" s="148" t="s">
        <v>125</v>
      </c>
      <c r="D1188" s="148">
        <v>43</v>
      </c>
      <c r="E1188" s="148" t="s">
        <v>201</v>
      </c>
      <c r="F1188" s="148">
        <v>3.4790000000000001</v>
      </c>
      <c r="G1188" s="148">
        <v>1500</v>
      </c>
      <c r="H1188" s="148">
        <v>0.52200000000000002</v>
      </c>
      <c r="I1188" s="148" t="s">
        <v>192</v>
      </c>
      <c r="J1188" s="148" t="s">
        <v>75</v>
      </c>
    </row>
    <row r="1189" spans="1:10" x14ac:dyDescent="0.35">
      <c r="A1189" s="148">
        <v>11.1533333333333</v>
      </c>
      <c r="B1189" s="148">
        <v>37</v>
      </c>
      <c r="C1189" s="148" t="s">
        <v>125</v>
      </c>
      <c r="D1189" s="148">
        <v>47</v>
      </c>
      <c r="E1189" s="148" t="s">
        <v>201</v>
      </c>
      <c r="F1189" s="148">
        <v>3.4790000000000001</v>
      </c>
      <c r="G1189" s="148">
        <v>1500</v>
      </c>
      <c r="H1189" s="148">
        <v>0.52200000000000002</v>
      </c>
      <c r="I1189" s="148" t="s">
        <v>192</v>
      </c>
      <c r="J1189" s="148" t="s">
        <v>75</v>
      </c>
    </row>
    <row r="1190" spans="1:10" x14ac:dyDescent="0.35">
      <c r="A1190" s="148">
        <v>11.203333333333299</v>
      </c>
      <c r="B1190" s="148">
        <v>37</v>
      </c>
      <c r="C1190" s="148" t="s">
        <v>125</v>
      </c>
      <c r="D1190" s="148">
        <v>42</v>
      </c>
      <c r="E1190" s="148" t="s">
        <v>201</v>
      </c>
      <c r="F1190" s="148">
        <v>3.4790000000000001</v>
      </c>
      <c r="G1190" s="148">
        <v>1500</v>
      </c>
      <c r="H1190" s="148">
        <v>0.52200000000000002</v>
      </c>
      <c r="I1190" s="148" t="s">
        <v>192</v>
      </c>
      <c r="J1190" s="148" t="s">
        <v>75</v>
      </c>
    </row>
    <row r="1191" spans="1:10" x14ac:dyDescent="0.35">
      <c r="A1191" s="148">
        <v>11.2533333333333</v>
      </c>
      <c r="B1191" s="148">
        <v>37</v>
      </c>
      <c r="C1191" s="148" t="s">
        <v>125</v>
      </c>
      <c r="D1191" s="148">
        <v>45</v>
      </c>
      <c r="E1191" s="148" t="s">
        <v>201</v>
      </c>
      <c r="F1191" s="148">
        <v>3.4790000000000001</v>
      </c>
      <c r="G1191" s="148">
        <v>1500</v>
      </c>
      <c r="H1191" s="148">
        <v>0.52200000000000002</v>
      </c>
      <c r="I1191" s="148" t="s">
        <v>192</v>
      </c>
      <c r="J1191" s="148" t="s">
        <v>75</v>
      </c>
    </row>
    <row r="1192" spans="1:10" x14ac:dyDescent="0.35">
      <c r="A1192" s="148">
        <v>11.303333333333301</v>
      </c>
      <c r="B1192" s="148">
        <v>37</v>
      </c>
      <c r="C1192" s="148" t="s">
        <v>125</v>
      </c>
      <c r="D1192" s="148">
        <v>41</v>
      </c>
      <c r="E1192" s="148" t="s">
        <v>201</v>
      </c>
      <c r="F1192" s="148">
        <v>3.4790000000000001</v>
      </c>
      <c r="G1192" s="148">
        <v>1500</v>
      </c>
      <c r="H1192" s="148">
        <v>0.52200000000000002</v>
      </c>
      <c r="I1192" s="148" t="s">
        <v>192</v>
      </c>
      <c r="J1192" s="148" t="s">
        <v>75</v>
      </c>
    </row>
    <row r="1193" spans="1:10" x14ac:dyDescent="0.35">
      <c r="A1193" s="148">
        <v>11.3533333333333</v>
      </c>
      <c r="B1193" s="148">
        <v>37</v>
      </c>
      <c r="C1193" s="148" t="s">
        <v>125</v>
      </c>
      <c r="D1193" s="148">
        <v>47</v>
      </c>
      <c r="E1193" s="148" t="s">
        <v>201</v>
      </c>
      <c r="F1193" s="148">
        <v>3.4790000000000001</v>
      </c>
      <c r="G1193" s="148">
        <v>1500</v>
      </c>
      <c r="H1193" s="148">
        <v>0.52200000000000002</v>
      </c>
      <c r="I1193" s="148" t="s">
        <v>192</v>
      </c>
      <c r="J1193" s="148" t="s">
        <v>75</v>
      </c>
    </row>
    <row r="1194" spans="1:10" x14ac:dyDescent="0.35">
      <c r="A1194" s="148">
        <v>11.4033333333333</v>
      </c>
      <c r="B1194" s="148">
        <v>37</v>
      </c>
      <c r="C1194" s="148" t="s">
        <v>125</v>
      </c>
      <c r="D1194" s="148">
        <v>47</v>
      </c>
      <c r="E1194" s="148" t="s">
        <v>201</v>
      </c>
      <c r="F1194" s="148">
        <v>3.4790000000000001</v>
      </c>
      <c r="G1194" s="148">
        <v>1500</v>
      </c>
      <c r="H1194" s="148">
        <v>0.52200000000000002</v>
      </c>
      <c r="I1194" s="148" t="s">
        <v>192</v>
      </c>
      <c r="J1194" s="148" t="s">
        <v>75</v>
      </c>
    </row>
    <row r="1195" spans="1:10" x14ac:dyDescent="0.35">
      <c r="A1195" s="148">
        <v>11.453333333333299</v>
      </c>
      <c r="B1195" s="148">
        <v>37</v>
      </c>
      <c r="C1195" s="148" t="s">
        <v>125</v>
      </c>
      <c r="D1195" s="148">
        <v>46</v>
      </c>
      <c r="E1195" s="148" t="s">
        <v>201</v>
      </c>
      <c r="F1195" s="148">
        <v>3.4790000000000001</v>
      </c>
      <c r="G1195" s="148">
        <v>1500</v>
      </c>
      <c r="H1195" s="148">
        <v>0.52200000000000002</v>
      </c>
      <c r="I1195" s="148" t="s">
        <v>192</v>
      </c>
      <c r="J1195" s="148" t="s">
        <v>75</v>
      </c>
    </row>
    <row r="1196" spans="1:10" x14ac:dyDescent="0.35">
      <c r="A1196" s="148">
        <v>11.5033333333333</v>
      </c>
      <c r="B1196" s="148">
        <v>37</v>
      </c>
      <c r="C1196" s="148" t="s">
        <v>125</v>
      </c>
      <c r="D1196" s="148">
        <v>41</v>
      </c>
      <c r="E1196" s="148" t="s">
        <v>201</v>
      </c>
      <c r="F1196" s="148">
        <v>3.4790000000000001</v>
      </c>
      <c r="G1196" s="148">
        <v>1500</v>
      </c>
      <c r="H1196" s="148">
        <v>0.52200000000000002</v>
      </c>
      <c r="I1196" s="148" t="s">
        <v>192</v>
      </c>
      <c r="J1196" s="148" t="s">
        <v>75</v>
      </c>
    </row>
    <row r="1197" spans="1:10" x14ac:dyDescent="0.35">
      <c r="A1197" s="148">
        <v>11.553333333333301</v>
      </c>
      <c r="B1197" s="148">
        <v>37</v>
      </c>
      <c r="C1197" s="148" t="s">
        <v>125</v>
      </c>
      <c r="D1197" s="148">
        <v>49</v>
      </c>
      <c r="E1197" s="148" t="s">
        <v>201</v>
      </c>
      <c r="F1197" s="148">
        <v>3.4790000000000001</v>
      </c>
      <c r="G1197" s="148">
        <v>1500</v>
      </c>
      <c r="H1197" s="148">
        <v>0.52200000000000002</v>
      </c>
      <c r="I1197" s="148" t="s">
        <v>192</v>
      </c>
      <c r="J1197" s="148" t="s">
        <v>75</v>
      </c>
    </row>
    <row r="1198" spans="1:10" x14ac:dyDescent="0.35">
      <c r="A1198" s="148">
        <v>11.6033333333333</v>
      </c>
      <c r="B1198" s="148">
        <v>37</v>
      </c>
      <c r="C1198" s="148" t="s">
        <v>125</v>
      </c>
      <c r="D1198" s="148">
        <v>47</v>
      </c>
      <c r="E1198" s="148" t="s">
        <v>201</v>
      </c>
      <c r="F1198" s="148">
        <v>3.4790000000000001</v>
      </c>
      <c r="G1198" s="148">
        <v>1500</v>
      </c>
      <c r="H1198" s="148">
        <v>0.52200000000000002</v>
      </c>
      <c r="I1198" s="148" t="s">
        <v>192</v>
      </c>
      <c r="J1198" s="148" t="s">
        <v>75</v>
      </c>
    </row>
    <row r="1199" spans="1:10" x14ac:dyDescent="0.35">
      <c r="A1199" s="148">
        <v>11.6533333333333</v>
      </c>
      <c r="B1199" s="148">
        <v>37</v>
      </c>
      <c r="C1199" s="148" t="s">
        <v>125</v>
      </c>
      <c r="D1199" s="148">
        <v>43</v>
      </c>
      <c r="E1199" s="148" t="s">
        <v>201</v>
      </c>
      <c r="F1199" s="148">
        <v>3.4790000000000001</v>
      </c>
      <c r="G1199" s="148">
        <v>1500</v>
      </c>
      <c r="H1199" s="148">
        <v>0.52200000000000002</v>
      </c>
      <c r="I1199" s="148" t="s">
        <v>192</v>
      </c>
      <c r="J1199" s="148" t="s">
        <v>75</v>
      </c>
    </row>
    <row r="1200" spans="1:10" x14ac:dyDescent="0.35">
      <c r="A1200" s="148">
        <v>11.703333333333299</v>
      </c>
      <c r="B1200" s="148">
        <v>37</v>
      </c>
      <c r="C1200" s="148" t="s">
        <v>125</v>
      </c>
      <c r="D1200" s="148">
        <v>49</v>
      </c>
      <c r="E1200" s="148" t="s">
        <v>201</v>
      </c>
      <c r="F1200" s="148">
        <v>3.4790000000000001</v>
      </c>
      <c r="G1200" s="148">
        <v>1500</v>
      </c>
      <c r="H1200" s="148">
        <v>0.52200000000000002</v>
      </c>
      <c r="I1200" s="148" t="s">
        <v>192</v>
      </c>
      <c r="J1200" s="148" t="s">
        <v>75</v>
      </c>
    </row>
    <row r="1201" spans="1:10" x14ac:dyDescent="0.35">
      <c r="A1201" s="148">
        <v>11.7533333333333</v>
      </c>
      <c r="B1201" s="148">
        <v>37</v>
      </c>
      <c r="C1201" s="148" t="s">
        <v>125</v>
      </c>
      <c r="D1201" s="148">
        <v>42</v>
      </c>
      <c r="E1201" s="148" t="s">
        <v>201</v>
      </c>
      <c r="F1201" s="148">
        <v>3.4790000000000001</v>
      </c>
      <c r="G1201" s="148">
        <v>1500</v>
      </c>
      <c r="H1201" s="148">
        <v>0.52200000000000002</v>
      </c>
      <c r="I1201" s="148" t="s">
        <v>192</v>
      </c>
      <c r="J1201" s="148" t="s">
        <v>75</v>
      </c>
    </row>
    <row r="1202" spans="1:10" x14ac:dyDescent="0.35">
      <c r="A1202" s="148">
        <v>11.803333333333301</v>
      </c>
      <c r="B1202" s="148">
        <v>37</v>
      </c>
      <c r="C1202" s="148" t="s">
        <v>125</v>
      </c>
      <c r="D1202" s="148">
        <v>50</v>
      </c>
      <c r="E1202" s="148" t="s">
        <v>201</v>
      </c>
      <c r="F1202" s="148">
        <v>3.4790000000000001</v>
      </c>
      <c r="G1202" s="148">
        <v>1500</v>
      </c>
      <c r="H1202" s="148">
        <v>0.52200000000000002</v>
      </c>
      <c r="I1202" s="148" t="s">
        <v>192</v>
      </c>
      <c r="J1202" s="148" t="s">
        <v>75</v>
      </c>
    </row>
    <row r="1203" spans="1:10" x14ac:dyDescent="0.35">
      <c r="A1203" s="148">
        <v>11.8533333333333</v>
      </c>
      <c r="B1203" s="148">
        <v>37</v>
      </c>
      <c r="C1203" s="148" t="s">
        <v>125</v>
      </c>
      <c r="D1203" s="148">
        <v>49</v>
      </c>
      <c r="E1203" s="148" t="s">
        <v>201</v>
      </c>
      <c r="F1203" s="148">
        <v>3.4790000000000001</v>
      </c>
      <c r="G1203" s="148">
        <v>1500</v>
      </c>
      <c r="H1203" s="148">
        <v>0.52200000000000002</v>
      </c>
      <c r="I1203" s="148" t="s">
        <v>192</v>
      </c>
      <c r="J1203" s="148" t="s">
        <v>75</v>
      </c>
    </row>
    <row r="1204" spans="1:10" x14ac:dyDescent="0.35">
      <c r="A1204" s="148">
        <v>11.9033333333333</v>
      </c>
      <c r="B1204" s="148">
        <v>37</v>
      </c>
      <c r="C1204" s="148" t="s">
        <v>125</v>
      </c>
      <c r="D1204" s="148">
        <v>47</v>
      </c>
      <c r="E1204" s="148" t="s">
        <v>201</v>
      </c>
      <c r="F1204" s="148">
        <v>3.4790000000000001</v>
      </c>
      <c r="G1204" s="148">
        <v>1500</v>
      </c>
      <c r="H1204" s="148">
        <v>0.52200000000000002</v>
      </c>
      <c r="I1204" s="148" t="s">
        <v>192</v>
      </c>
      <c r="J1204" s="148" t="s">
        <v>75</v>
      </c>
    </row>
    <row r="1205" spans="1:10" x14ac:dyDescent="0.35">
      <c r="A1205" s="148">
        <v>11.953333333333299</v>
      </c>
      <c r="B1205" s="148">
        <v>37</v>
      </c>
      <c r="C1205" s="148" t="s">
        <v>125</v>
      </c>
      <c r="D1205" s="148">
        <v>41</v>
      </c>
      <c r="E1205" s="148" t="s">
        <v>201</v>
      </c>
      <c r="F1205" s="148">
        <v>3.4790000000000001</v>
      </c>
      <c r="G1205" s="148">
        <v>1500</v>
      </c>
      <c r="H1205" s="148">
        <v>0.52200000000000002</v>
      </c>
      <c r="I1205" s="148" t="s">
        <v>192</v>
      </c>
      <c r="J1205" s="148" t="s">
        <v>75</v>
      </c>
    </row>
    <row r="1206" spans="1:10" x14ac:dyDescent="0.35">
      <c r="A1206" s="148">
        <v>12.0033333333333</v>
      </c>
      <c r="B1206" s="148">
        <v>37</v>
      </c>
      <c r="C1206" s="148" t="s">
        <v>125</v>
      </c>
      <c r="D1206" s="148">
        <v>42</v>
      </c>
      <c r="E1206" s="148" t="s">
        <v>201</v>
      </c>
      <c r="F1206" s="148">
        <v>3.4790000000000001</v>
      </c>
      <c r="G1206" s="148">
        <v>1500</v>
      </c>
      <c r="H1206" s="148">
        <v>0.52200000000000002</v>
      </c>
      <c r="I1206" s="148" t="s">
        <v>192</v>
      </c>
      <c r="J1206" s="148" t="s">
        <v>75</v>
      </c>
    </row>
    <row r="1207" spans="1:10" x14ac:dyDescent="0.35">
      <c r="A1207" s="148">
        <v>3.3333333333333301E-3</v>
      </c>
      <c r="B1207" s="148">
        <v>37</v>
      </c>
      <c r="C1207" s="148" t="s">
        <v>124</v>
      </c>
      <c r="D1207" s="148">
        <v>19</v>
      </c>
      <c r="E1207" s="148" t="s">
        <v>201</v>
      </c>
      <c r="F1207" s="148">
        <v>3.4790000000000001</v>
      </c>
      <c r="G1207" s="148">
        <v>1500</v>
      </c>
      <c r="H1207" s="148">
        <v>0.52200000000000002</v>
      </c>
      <c r="I1207" s="148" t="s">
        <v>192</v>
      </c>
      <c r="J1207" s="148" t="s">
        <v>75</v>
      </c>
    </row>
    <row r="1208" spans="1:10" x14ac:dyDescent="0.35">
      <c r="A1208" s="148">
        <v>5.3333333333333302E-2</v>
      </c>
      <c r="B1208" s="148">
        <v>37</v>
      </c>
      <c r="C1208" s="148" t="s">
        <v>124</v>
      </c>
      <c r="D1208" s="148">
        <v>22</v>
      </c>
      <c r="E1208" s="148" t="s">
        <v>201</v>
      </c>
      <c r="F1208" s="148">
        <v>3.4790000000000001</v>
      </c>
      <c r="G1208" s="148">
        <v>1500</v>
      </c>
      <c r="H1208" s="148">
        <v>0.52200000000000002</v>
      </c>
      <c r="I1208" s="148" t="s">
        <v>192</v>
      </c>
      <c r="J1208" s="148" t="s">
        <v>75</v>
      </c>
    </row>
    <row r="1209" spans="1:10" x14ac:dyDescent="0.35">
      <c r="A1209" s="148">
        <v>0.103333333333333</v>
      </c>
      <c r="B1209" s="148">
        <v>37</v>
      </c>
      <c r="C1209" s="148" t="s">
        <v>124</v>
      </c>
      <c r="D1209" s="148">
        <v>32</v>
      </c>
      <c r="E1209" s="148" t="s">
        <v>201</v>
      </c>
      <c r="F1209" s="148">
        <v>3.4790000000000001</v>
      </c>
      <c r="G1209" s="148">
        <v>1500</v>
      </c>
      <c r="H1209" s="148">
        <v>0.52200000000000002</v>
      </c>
      <c r="I1209" s="148" t="s">
        <v>192</v>
      </c>
      <c r="J1209" s="148" t="s">
        <v>75</v>
      </c>
    </row>
    <row r="1210" spans="1:10" x14ac:dyDescent="0.35">
      <c r="A1210" s="148">
        <v>0.15333333333333299</v>
      </c>
      <c r="B1210" s="148">
        <v>37</v>
      </c>
      <c r="C1210" s="148" t="s">
        <v>124</v>
      </c>
      <c r="D1210" s="148">
        <v>27</v>
      </c>
      <c r="E1210" s="148" t="s">
        <v>201</v>
      </c>
      <c r="F1210" s="148">
        <v>3.4790000000000001</v>
      </c>
      <c r="G1210" s="148">
        <v>1500</v>
      </c>
      <c r="H1210" s="148">
        <v>0.52200000000000002</v>
      </c>
      <c r="I1210" s="148" t="s">
        <v>192</v>
      </c>
      <c r="J1210" s="148" t="s">
        <v>75</v>
      </c>
    </row>
    <row r="1211" spans="1:10" x14ac:dyDescent="0.35">
      <c r="A1211" s="148">
        <v>0.20333333333333301</v>
      </c>
      <c r="B1211" s="148">
        <v>37</v>
      </c>
      <c r="C1211" s="148" t="s">
        <v>124</v>
      </c>
      <c r="D1211" s="148">
        <v>26</v>
      </c>
      <c r="E1211" s="148" t="s">
        <v>201</v>
      </c>
      <c r="F1211" s="148">
        <v>3.4790000000000001</v>
      </c>
      <c r="G1211" s="148">
        <v>1500</v>
      </c>
      <c r="H1211" s="148">
        <v>0.52200000000000002</v>
      </c>
      <c r="I1211" s="148" t="s">
        <v>192</v>
      </c>
      <c r="J1211" s="148" t="s">
        <v>75</v>
      </c>
    </row>
    <row r="1212" spans="1:10" x14ac:dyDescent="0.35">
      <c r="A1212" s="148">
        <v>0.25333333333333302</v>
      </c>
      <c r="B1212" s="148">
        <v>37</v>
      </c>
      <c r="C1212" s="148" t="s">
        <v>124</v>
      </c>
      <c r="D1212" s="148">
        <v>22</v>
      </c>
      <c r="E1212" s="148" t="s">
        <v>201</v>
      </c>
      <c r="F1212" s="148">
        <v>3.4790000000000001</v>
      </c>
      <c r="G1212" s="148">
        <v>1500</v>
      </c>
      <c r="H1212" s="148">
        <v>0.52200000000000002</v>
      </c>
      <c r="I1212" s="148" t="s">
        <v>192</v>
      </c>
      <c r="J1212" s="148" t="s">
        <v>75</v>
      </c>
    </row>
    <row r="1213" spans="1:10" x14ac:dyDescent="0.35">
      <c r="A1213" s="148">
        <v>0.30333333333333301</v>
      </c>
      <c r="B1213" s="148">
        <v>37</v>
      </c>
      <c r="C1213" s="148" t="s">
        <v>124</v>
      </c>
      <c r="D1213" s="148">
        <v>22</v>
      </c>
      <c r="E1213" s="148" t="s">
        <v>201</v>
      </c>
      <c r="F1213" s="148">
        <v>3.4790000000000001</v>
      </c>
      <c r="G1213" s="148">
        <v>1500</v>
      </c>
      <c r="H1213" s="148">
        <v>0.52200000000000002</v>
      </c>
      <c r="I1213" s="148" t="s">
        <v>192</v>
      </c>
      <c r="J1213" s="148" t="s">
        <v>75</v>
      </c>
    </row>
    <row r="1214" spans="1:10" x14ac:dyDescent="0.35">
      <c r="A1214" s="148">
        <v>0.353333333333333</v>
      </c>
      <c r="B1214" s="148">
        <v>37</v>
      </c>
      <c r="C1214" s="148" t="s">
        <v>124</v>
      </c>
      <c r="D1214" s="148">
        <v>25</v>
      </c>
      <c r="E1214" s="148" t="s">
        <v>201</v>
      </c>
      <c r="F1214" s="148">
        <v>3.4790000000000001</v>
      </c>
      <c r="G1214" s="148">
        <v>1500</v>
      </c>
      <c r="H1214" s="148">
        <v>0.52200000000000002</v>
      </c>
      <c r="I1214" s="148" t="s">
        <v>192</v>
      </c>
      <c r="J1214" s="148" t="s">
        <v>75</v>
      </c>
    </row>
    <row r="1215" spans="1:10" x14ac:dyDescent="0.35">
      <c r="A1215" s="148">
        <v>0.40333333333333299</v>
      </c>
      <c r="B1215" s="148">
        <v>37</v>
      </c>
      <c r="C1215" s="148" t="s">
        <v>124</v>
      </c>
      <c r="D1215" s="148">
        <v>19</v>
      </c>
      <c r="E1215" s="148" t="s">
        <v>201</v>
      </c>
      <c r="F1215" s="148">
        <v>3.4790000000000001</v>
      </c>
      <c r="G1215" s="148">
        <v>1500</v>
      </c>
      <c r="H1215" s="148">
        <v>0.52200000000000002</v>
      </c>
      <c r="I1215" s="148" t="s">
        <v>192</v>
      </c>
      <c r="J1215" s="148" t="s">
        <v>75</v>
      </c>
    </row>
    <row r="1216" spans="1:10" x14ac:dyDescent="0.35">
      <c r="A1216" s="148">
        <v>0.45333333333333298</v>
      </c>
      <c r="B1216" s="148">
        <v>37</v>
      </c>
      <c r="C1216" s="148" t="s">
        <v>124</v>
      </c>
      <c r="D1216" s="148">
        <v>21</v>
      </c>
      <c r="E1216" s="148" t="s">
        <v>201</v>
      </c>
      <c r="F1216" s="148">
        <v>3.4790000000000001</v>
      </c>
      <c r="G1216" s="148">
        <v>1500</v>
      </c>
      <c r="H1216" s="148">
        <v>0.52200000000000002</v>
      </c>
      <c r="I1216" s="148" t="s">
        <v>192</v>
      </c>
      <c r="J1216" s="148" t="s">
        <v>75</v>
      </c>
    </row>
    <row r="1217" spans="1:10" x14ac:dyDescent="0.35">
      <c r="A1217" s="148">
        <v>0.50333333333333297</v>
      </c>
      <c r="B1217" s="148">
        <v>37</v>
      </c>
      <c r="C1217" s="148" t="s">
        <v>124</v>
      </c>
      <c r="D1217" s="148">
        <v>22</v>
      </c>
      <c r="E1217" s="148" t="s">
        <v>201</v>
      </c>
      <c r="F1217" s="148">
        <v>3.4790000000000001</v>
      </c>
      <c r="G1217" s="148">
        <v>1500</v>
      </c>
      <c r="H1217" s="148">
        <v>0.52200000000000002</v>
      </c>
      <c r="I1217" s="148" t="s">
        <v>192</v>
      </c>
      <c r="J1217" s="148" t="s">
        <v>75</v>
      </c>
    </row>
    <row r="1218" spans="1:10" x14ac:dyDescent="0.35">
      <c r="A1218" s="148">
        <v>0.55333333333333301</v>
      </c>
      <c r="B1218" s="148">
        <v>37</v>
      </c>
      <c r="C1218" s="148" t="s">
        <v>124</v>
      </c>
      <c r="D1218" s="148">
        <v>18</v>
      </c>
      <c r="E1218" s="148" t="s">
        <v>201</v>
      </c>
      <c r="F1218" s="148">
        <v>3.4790000000000001</v>
      </c>
      <c r="G1218" s="148">
        <v>1500</v>
      </c>
      <c r="H1218" s="148">
        <v>0.52200000000000002</v>
      </c>
      <c r="I1218" s="148" t="s">
        <v>192</v>
      </c>
      <c r="J1218" s="148" t="s">
        <v>75</v>
      </c>
    </row>
    <row r="1219" spans="1:10" x14ac:dyDescent="0.35">
      <c r="A1219" s="148">
        <v>0.60333333333333306</v>
      </c>
      <c r="B1219" s="148">
        <v>37</v>
      </c>
      <c r="C1219" s="148" t="s">
        <v>124</v>
      </c>
      <c r="D1219" s="148">
        <v>26</v>
      </c>
      <c r="E1219" s="148" t="s">
        <v>201</v>
      </c>
      <c r="F1219" s="148">
        <v>3.4790000000000001</v>
      </c>
      <c r="G1219" s="148">
        <v>1500</v>
      </c>
      <c r="H1219" s="148">
        <v>0.52200000000000002</v>
      </c>
      <c r="I1219" s="148" t="s">
        <v>192</v>
      </c>
      <c r="J1219" s="148" t="s">
        <v>75</v>
      </c>
    </row>
    <row r="1220" spans="1:10" x14ac:dyDescent="0.35">
      <c r="A1220" s="148">
        <v>0.65333333333333299</v>
      </c>
      <c r="B1220" s="148">
        <v>37</v>
      </c>
      <c r="C1220" s="148" t="s">
        <v>124</v>
      </c>
      <c r="D1220" s="148">
        <v>27</v>
      </c>
      <c r="E1220" s="148" t="s">
        <v>201</v>
      </c>
      <c r="F1220" s="148">
        <v>3.4790000000000001</v>
      </c>
      <c r="G1220" s="148">
        <v>1500</v>
      </c>
      <c r="H1220" s="148">
        <v>0.52200000000000002</v>
      </c>
      <c r="I1220" s="148" t="s">
        <v>192</v>
      </c>
      <c r="J1220" s="148" t="s">
        <v>75</v>
      </c>
    </row>
    <row r="1221" spans="1:10" x14ac:dyDescent="0.35">
      <c r="A1221" s="148">
        <v>0.70333333333333303</v>
      </c>
      <c r="B1221" s="148">
        <v>37</v>
      </c>
      <c r="C1221" s="148" t="s">
        <v>124</v>
      </c>
      <c r="D1221" s="148">
        <v>20</v>
      </c>
      <c r="E1221" s="148" t="s">
        <v>201</v>
      </c>
      <c r="F1221" s="148">
        <v>3.4790000000000001</v>
      </c>
      <c r="G1221" s="148">
        <v>1500</v>
      </c>
      <c r="H1221" s="148">
        <v>0.52200000000000002</v>
      </c>
      <c r="I1221" s="148" t="s">
        <v>192</v>
      </c>
      <c r="J1221" s="148" t="s">
        <v>75</v>
      </c>
    </row>
    <row r="1222" spans="1:10" x14ac:dyDescent="0.35">
      <c r="A1222" s="148">
        <v>0.75333333333333297</v>
      </c>
      <c r="B1222" s="148">
        <v>37</v>
      </c>
      <c r="C1222" s="148" t="s">
        <v>124</v>
      </c>
      <c r="D1222" s="148">
        <v>27</v>
      </c>
      <c r="E1222" s="148" t="s">
        <v>201</v>
      </c>
      <c r="F1222" s="148">
        <v>3.4790000000000001</v>
      </c>
      <c r="G1222" s="148">
        <v>1500</v>
      </c>
      <c r="H1222" s="148">
        <v>0.52200000000000002</v>
      </c>
      <c r="I1222" s="148" t="s">
        <v>192</v>
      </c>
      <c r="J1222" s="148" t="s">
        <v>75</v>
      </c>
    </row>
    <row r="1223" spans="1:10" x14ac:dyDescent="0.35">
      <c r="A1223" s="148">
        <v>0.80333333333333301</v>
      </c>
      <c r="B1223" s="148">
        <v>37</v>
      </c>
      <c r="C1223" s="148" t="s">
        <v>124</v>
      </c>
      <c r="D1223" s="148">
        <v>19</v>
      </c>
      <c r="E1223" s="148" t="s">
        <v>201</v>
      </c>
      <c r="F1223" s="148">
        <v>3.4790000000000001</v>
      </c>
      <c r="G1223" s="148">
        <v>1500</v>
      </c>
      <c r="H1223" s="148">
        <v>0.52200000000000002</v>
      </c>
      <c r="I1223" s="148" t="s">
        <v>192</v>
      </c>
      <c r="J1223" s="148" t="s">
        <v>75</v>
      </c>
    </row>
    <row r="1224" spans="1:10" x14ac:dyDescent="0.35">
      <c r="A1224" s="148">
        <v>0.85333333333333306</v>
      </c>
      <c r="B1224" s="148">
        <v>37</v>
      </c>
      <c r="C1224" s="148" t="s">
        <v>124</v>
      </c>
      <c r="D1224" s="148">
        <v>20</v>
      </c>
      <c r="E1224" s="148" t="s">
        <v>201</v>
      </c>
      <c r="F1224" s="148">
        <v>3.4790000000000001</v>
      </c>
      <c r="G1224" s="148">
        <v>1500</v>
      </c>
      <c r="H1224" s="148">
        <v>0.52200000000000002</v>
      </c>
      <c r="I1224" s="148" t="s">
        <v>192</v>
      </c>
      <c r="J1224" s="148" t="s">
        <v>75</v>
      </c>
    </row>
    <row r="1225" spans="1:10" x14ac:dyDescent="0.35">
      <c r="A1225" s="148">
        <v>0.90333333333333299</v>
      </c>
      <c r="B1225" s="148">
        <v>37</v>
      </c>
      <c r="C1225" s="148" t="s">
        <v>124</v>
      </c>
      <c r="D1225" s="148">
        <v>18</v>
      </c>
      <c r="E1225" s="148" t="s">
        <v>201</v>
      </c>
      <c r="F1225" s="148">
        <v>3.4790000000000001</v>
      </c>
      <c r="G1225" s="148">
        <v>1500</v>
      </c>
      <c r="H1225" s="148">
        <v>0.52200000000000002</v>
      </c>
      <c r="I1225" s="148" t="s">
        <v>192</v>
      </c>
      <c r="J1225" s="148" t="s">
        <v>75</v>
      </c>
    </row>
    <row r="1226" spans="1:10" x14ac:dyDescent="0.35">
      <c r="A1226" s="148">
        <v>0.95333333333333303</v>
      </c>
      <c r="B1226" s="148">
        <v>37</v>
      </c>
      <c r="C1226" s="148" t="s">
        <v>124</v>
      </c>
      <c r="D1226" s="148">
        <v>20</v>
      </c>
      <c r="E1226" s="148" t="s">
        <v>201</v>
      </c>
      <c r="F1226" s="148">
        <v>3.4790000000000001</v>
      </c>
      <c r="G1226" s="148">
        <v>1500</v>
      </c>
      <c r="H1226" s="148">
        <v>0.52200000000000002</v>
      </c>
      <c r="I1226" s="148" t="s">
        <v>192</v>
      </c>
      <c r="J1226" s="148" t="s">
        <v>75</v>
      </c>
    </row>
    <row r="1227" spans="1:10" x14ac:dyDescent="0.35">
      <c r="A1227" s="148">
        <v>1.0033333333333301</v>
      </c>
      <c r="B1227" s="148">
        <v>37</v>
      </c>
      <c r="C1227" s="148" t="s">
        <v>124</v>
      </c>
      <c r="D1227" s="148">
        <v>19</v>
      </c>
      <c r="E1227" s="148" t="s">
        <v>201</v>
      </c>
      <c r="F1227" s="148">
        <v>3.4790000000000001</v>
      </c>
      <c r="G1227" s="148">
        <v>1500</v>
      </c>
      <c r="H1227" s="148">
        <v>0.52200000000000002</v>
      </c>
      <c r="I1227" s="148" t="s">
        <v>192</v>
      </c>
      <c r="J1227" s="148" t="s">
        <v>75</v>
      </c>
    </row>
    <row r="1228" spans="1:10" x14ac:dyDescent="0.35">
      <c r="A1228" s="148">
        <v>1.0533333333333299</v>
      </c>
      <c r="B1228" s="148">
        <v>37</v>
      </c>
      <c r="C1228" s="148" t="s">
        <v>124</v>
      </c>
      <c r="D1228" s="148">
        <v>27</v>
      </c>
      <c r="E1228" s="148" t="s">
        <v>201</v>
      </c>
      <c r="F1228" s="148">
        <v>3.4790000000000001</v>
      </c>
      <c r="G1228" s="148">
        <v>1500</v>
      </c>
      <c r="H1228" s="148">
        <v>0.52200000000000002</v>
      </c>
      <c r="I1228" s="148" t="s">
        <v>192</v>
      </c>
      <c r="J1228" s="148" t="s">
        <v>75</v>
      </c>
    </row>
    <row r="1229" spans="1:10" x14ac:dyDescent="0.35">
      <c r="A1229" s="148">
        <v>1.1033333333333299</v>
      </c>
      <c r="B1229" s="148">
        <v>37</v>
      </c>
      <c r="C1229" s="148" t="s">
        <v>124</v>
      </c>
      <c r="D1229" s="148">
        <v>27</v>
      </c>
      <c r="E1229" s="148" t="s">
        <v>201</v>
      </c>
      <c r="F1229" s="148">
        <v>3.4790000000000001</v>
      </c>
      <c r="G1229" s="148">
        <v>1500</v>
      </c>
      <c r="H1229" s="148">
        <v>0.52200000000000002</v>
      </c>
      <c r="I1229" s="148" t="s">
        <v>192</v>
      </c>
      <c r="J1229" s="148" t="s">
        <v>75</v>
      </c>
    </row>
    <row r="1230" spans="1:10" x14ac:dyDescent="0.35">
      <c r="A1230" s="148">
        <v>1.15333333333333</v>
      </c>
      <c r="B1230" s="148">
        <v>37</v>
      </c>
      <c r="C1230" s="148" t="s">
        <v>124</v>
      </c>
      <c r="D1230" s="148">
        <v>26</v>
      </c>
      <c r="E1230" s="148" t="s">
        <v>201</v>
      </c>
      <c r="F1230" s="148">
        <v>3.4790000000000001</v>
      </c>
      <c r="G1230" s="148">
        <v>1500</v>
      </c>
      <c r="H1230" s="148">
        <v>0.52200000000000002</v>
      </c>
      <c r="I1230" s="148" t="s">
        <v>192</v>
      </c>
      <c r="J1230" s="148" t="s">
        <v>75</v>
      </c>
    </row>
    <row r="1231" spans="1:10" x14ac:dyDescent="0.35">
      <c r="A1231" s="148">
        <v>1.20333333333333</v>
      </c>
      <c r="B1231" s="148">
        <v>37</v>
      </c>
      <c r="C1231" s="148" t="s">
        <v>124</v>
      </c>
      <c r="D1231" s="148">
        <v>20</v>
      </c>
      <c r="E1231" s="148" t="s">
        <v>201</v>
      </c>
      <c r="F1231" s="148">
        <v>3.4790000000000001</v>
      </c>
      <c r="G1231" s="148">
        <v>1500</v>
      </c>
      <c r="H1231" s="148">
        <v>0.52200000000000002</v>
      </c>
      <c r="I1231" s="148" t="s">
        <v>192</v>
      </c>
      <c r="J1231" s="148" t="s">
        <v>75</v>
      </c>
    </row>
    <row r="1232" spans="1:10" x14ac:dyDescent="0.35">
      <c r="A1232" s="148">
        <v>1.2533333333333301</v>
      </c>
      <c r="B1232" s="148">
        <v>37</v>
      </c>
      <c r="C1232" s="148" t="s">
        <v>124</v>
      </c>
      <c r="D1232" s="148">
        <v>25</v>
      </c>
      <c r="E1232" s="148" t="s">
        <v>201</v>
      </c>
      <c r="F1232" s="148">
        <v>3.4790000000000001</v>
      </c>
      <c r="G1232" s="148">
        <v>1500</v>
      </c>
      <c r="H1232" s="148">
        <v>0.52200000000000002</v>
      </c>
      <c r="I1232" s="148" t="s">
        <v>192</v>
      </c>
      <c r="J1232" s="148" t="s">
        <v>75</v>
      </c>
    </row>
    <row r="1233" spans="1:10" x14ac:dyDescent="0.35">
      <c r="A1233" s="148">
        <v>1.3033333333333299</v>
      </c>
      <c r="B1233" s="148">
        <v>37</v>
      </c>
      <c r="C1233" s="148" t="s">
        <v>124</v>
      </c>
      <c r="D1233" s="148">
        <v>25</v>
      </c>
      <c r="E1233" s="148" t="s">
        <v>201</v>
      </c>
      <c r="F1233" s="148">
        <v>3.4790000000000001</v>
      </c>
      <c r="G1233" s="148">
        <v>1500</v>
      </c>
      <c r="H1233" s="148">
        <v>0.52200000000000002</v>
      </c>
      <c r="I1233" s="148" t="s">
        <v>192</v>
      </c>
      <c r="J1233" s="148" t="s">
        <v>75</v>
      </c>
    </row>
    <row r="1234" spans="1:10" x14ac:dyDescent="0.35">
      <c r="A1234" s="148">
        <v>1.3533333333333299</v>
      </c>
      <c r="B1234" s="148">
        <v>37</v>
      </c>
      <c r="C1234" s="148" t="s">
        <v>124</v>
      </c>
      <c r="D1234" s="148">
        <v>23</v>
      </c>
      <c r="E1234" s="148" t="s">
        <v>201</v>
      </c>
      <c r="F1234" s="148">
        <v>3.4790000000000001</v>
      </c>
      <c r="G1234" s="148">
        <v>1500</v>
      </c>
      <c r="H1234" s="148">
        <v>0.52200000000000002</v>
      </c>
      <c r="I1234" s="148" t="s">
        <v>192</v>
      </c>
      <c r="J1234" s="148" t="s">
        <v>75</v>
      </c>
    </row>
    <row r="1235" spans="1:10" x14ac:dyDescent="0.35">
      <c r="A1235" s="148">
        <v>1.40333333333333</v>
      </c>
      <c r="B1235" s="148">
        <v>37</v>
      </c>
      <c r="C1235" s="148" t="s">
        <v>124</v>
      </c>
      <c r="D1235" s="148">
        <v>18</v>
      </c>
      <c r="E1235" s="148" t="s">
        <v>201</v>
      </c>
      <c r="F1235" s="148">
        <v>3.4790000000000001</v>
      </c>
      <c r="G1235" s="148">
        <v>1500</v>
      </c>
      <c r="H1235" s="148">
        <v>0.52200000000000002</v>
      </c>
      <c r="I1235" s="148" t="s">
        <v>192</v>
      </c>
      <c r="J1235" s="148" t="s">
        <v>75</v>
      </c>
    </row>
    <row r="1236" spans="1:10" x14ac:dyDescent="0.35">
      <c r="A1236" s="148">
        <v>1.45333333333333</v>
      </c>
      <c r="B1236" s="148">
        <v>37</v>
      </c>
      <c r="C1236" s="148" t="s">
        <v>124</v>
      </c>
      <c r="D1236" s="148">
        <v>27</v>
      </c>
      <c r="E1236" s="148" t="s">
        <v>201</v>
      </c>
      <c r="F1236" s="148">
        <v>3.4790000000000001</v>
      </c>
      <c r="G1236" s="148">
        <v>1500</v>
      </c>
      <c r="H1236" s="148">
        <v>0.52200000000000002</v>
      </c>
      <c r="I1236" s="148" t="s">
        <v>192</v>
      </c>
      <c r="J1236" s="148" t="s">
        <v>75</v>
      </c>
    </row>
    <row r="1237" spans="1:10" x14ac:dyDescent="0.35">
      <c r="A1237" s="148">
        <v>1.5033333333333301</v>
      </c>
      <c r="B1237" s="148">
        <v>37</v>
      </c>
      <c r="C1237" s="148" t="s">
        <v>124</v>
      </c>
      <c r="D1237" s="148">
        <v>21</v>
      </c>
      <c r="E1237" s="148" t="s">
        <v>201</v>
      </c>
      <c r="F1237" s="148">
        <v>3.4790000000000001</v>
      </c>
      <c r="G1237" s="148">
        <v>1500</v>
      </c>
      <c r="H1237" s="148">
        <v>0.52200000000000002</v>
      </c>
      <c r="I1237" s="148" t="s">
        <v>192</v>
      </c>
      <c r="J1237" s="148" t="s">
        <v>75</v>
      </c>
    </row>
    <row r="1238" spans="1:10" x14ac:dyDescent="0.35">
      <c r="A1238" s="148">
        <v>1.5533333333333299</v>
      </c>
      <c r="B1238" s="148">
        <v>37</v>
      </c>
      <c r="C1238" s="148" t="s">
        <v>124</v>
      </c>
      <c r="D1238" s="148">
        <v>26</v>
      </c>
      <c r="E1238" s="148" t="s">
        <v>201</v>
      </c>
      <c r="F1238" s="148">
        <v>3.4790000000000001</v>
      </c>
      <c r="G1238" s="148">
        <v>1500</v>
      </c>
      <c r="H1238" s="148">
        <v>0.52200000000000002</v>
      </c>
      <c r="I1238" s="148" t="s">
        <v>192</v>
      </c>
      <c r="J1238" s="148" t="s">
        <v>75</v>
      </c>
    </row>
    <row r="1239" spans="1:10" x14ac:dyDescent="0.35">
      <c r="A1239" s="148">
        <v>1.6033333333333299</v>
      </c>
      <c r="B1239" s="148">
        <v>37</v>
      </c>
      <c r="C1239" s="148" t="s">
        <v>124</v>
      </c>
      <c r="D1239" s="148">
        <v>22</v>
      </c>
      <c r="E1239" s="148" t="s">
        <v>201</v>
      </c>
      <c r="F1239" s="148">
        <v>3.4790000000000001</v>
      </c>
      <c r="G1239" s="148">
        <v>1500</v>
      </c>
      <c r="H1239" s="148">
        <v>0.52200000000000002</v>
      </c>
      <c r="I1239" s="148" t="s">
        <v>192</v>
      </c>
      <c r="J1239" s="148" t="s">
        <v>75</v>
      </c>
    </row>
    <row r="1240" spans="1:10" x14ac:dyDescent="0.35">
      <c r="A1240" s="148">
        <v>1.65333333333333</v>
      </c>
      <c r="B1240" s="148">
        <v>37</v>
      </c>
      <c r="C1240" s="148" t="s">
        <v>124</v>
      </c>
      <c r="D1240" s="148">
        <v>21</v>
      </c>
      <c r="E1240" s="148" t="s">
        <v>201</v>
      </c>
      <c r="F1240" s="148">
        <v>3.4790000000000001</v>
      </c>
      <c r="G1240" s="148">
        <v>1500</v>
      </c>
      <c r="H1240" s="148">
        <v>0.52200000000000002</v>
      </c>
      <c r="I1240" s="148" t="s">
        <v>192</v>
      </c>
      <c r="J1240" s="148" t="s">
        <v>75</v>
      </c>
    </row>
    <row r="1241" spans="1:10" x14ac:dyDescent="0.35">
      <c r="A1241" s="148">
        <v>1.70333333333333</v>
      </c>
      <c r="B1241" s="148">
        <v>37</v>
      </c>
      <c r="C1241" s="148" t="s">
        <v>124</v>
      </c>
      <c r="D1241" s="148">
        <v>25</v>
      </c>
      <c r="E1241" s="148" t="s">
        <v>201</v>
      </c>
      <c r="F1241" s="148">
        <v>3.4790000000000001</v>
      </c>
      <c r="G1241" s="148">
        <v>1500</v>
      </c>
      <c r="H1241" s="148">
        <v>0.52200000000000002</v>
      </c>
      <c r="I1241" s="148" t="s">
        <v>192</v>
      </c>
      <c r="J1241" s="148" t="s">
        <v>75</v>
      </c>
    </row>
    <row r="1242" spans="1:10" x14ac:dyDescent="0.35">
      <c r="A1242" s="148">
        <v>1.7533333333333301</v>
      </c>
      <c r="B1242" s="148">
        <v>37</v>
      </c>
      <c r="C1242" s="148" t="s">
        <v>124</v>
      </c>
      <c r="D1242" s="148">
        <v>28</v>
      </c>
      <c r="E1242" s="148" t="s">
        <v>201</v>
      </c>
      <c r="F1242" s="148">
        <v>3.4790000000000001</v>
      </c>
      <c r="G1242" s="148">
        <v>1500</v>
      </c>
      <c r="H1242" s="148">
        <v>0.52200000000000002</v>
      </c>
      <c r="I1242" s="148" t="s">
        <v>192</v>
      </c>
      <c r="J1242" s="148" t="s">
        <v>75</v>
      </c>
    </row>
    <row r="1243" spans="1:10" x14ac:dyDescent="0.35">
      <c r="A1243" s="148">
        <v>1.8033333333333299</v>
      </c>
      <c r="B1243" s="148">
        <v>37</v>
      </c>
      <c r="C1243" s="148" t="s">
        <v>124</v>
      </c>
      <c r="D1243" s="148">
        <v>25</v>
      </c>
      <c r="E1243" s="148" t="s">
        <v>201</v>
      </c>
      <c r="F1243" s="148">
        <v>3.4790000000000001</v>
      </c>
      <c r="G1243" s="148">
        <v>1500</v>
      </c>
      <c r="H1243" s="148">
        <v>0.52200000000000002</v>
      </c>
      <c r="I1243" s="148" t="s">
        <v>192</v>
      </c>
      <c r="J1243" s="148" t="s">
        <v>75</v>
      </c>
    </row>
    <row r="1244" spans="1:10" x14ac:dyDescent="0.35">
      <c r="A1244" s="148">
        <v>1.8533333333333299</v>
      </c>
      <c r="B1244" s="148">
        <v>37</v>
      </c>
      <c r="C1244" s="148" t="s">
        <v>124</v>
      </c>
      <c r="D1244" s="148">
        <v>26</v>
      </c>
      <c r="E1244" s="148" t="s">
        <v>201</v>
      </c>
      <c r="F1244" s="148">
        <v>3.4790000000000001</v>
      </c>
      <c r="G1244" s="148">
        <v>1500</v>
      </c>
      <c r="H1244" s="148">
        <v>0.52200000000000002</v>
      </c>
      <c r="I1244" s="148" t="s">
        <v>192</v>
      </c>
      <c r="J1244" s="148" t="s">
        <v>75</v>
      </c>
    </row>
    <row r="1245" spans="1:10" x14ac:dyDescent="0.35">
      <c r="A1245" s="148">
        <v>1.90333333333333</v>
      </c>
      <c r="B1245" s="148">
        <v>37</v>
      </c>
      <c r="C1245" s="148" t="s">
        <v>124</v>
      </c>
      <c r="D1245" s="148">
        <v>24</v>
      </c>
      <c r="E1245" s="148" t="s">
        <v>201</v>
      </c>
      <c r="F1245" s="148">
        <v>3.4790000000000001</v>
      </c>
      <c r="G1245" s="148">
        <v>1500</v>
      </c>
      <c r="H1245" s="148">
        <v>0.52200000000000002</v>
      </c>
      <c r="I1245" s="148" t="s">
        <v>192</v>
      </c>
      <c r="J1245" s="148" t="s">
        <v>75</v>
      </c>
    </row>
    <row r="1246" spans="1:10" x14ac:dyDescent="0.35">
      <c r="A1246" s="148">
        <v>1.95333333333333</v>
      </c>
      <c r="B1246" s="148">
        <v>37</v>
      </c>
      <c r="C1246" s="148" t="s">
        <v>124</v>
      </c>
      <c r="D1246" s="148">
        <v>24</v>
      </c>
      <c r="E1246" s="148" t="s">
        <v>201</v>
      </c>
      <c r="F1246" s="148">
        <v>3.4790000000000001</v>
      </c>
      <c r="G1246" s="148">
        <v>1500</v>
      </c>
      <c r="H1246" s="148">
        <v>0.52200000000000002</v>
      </c>
      <c r="I1246" s="148" t="s">
        <v>192</v>
      </c>
      <c r="J1246" s="148" t="s">
        <v>75</v>
      </c>
    </row>
    <row r="1247" spans="1:10" x14ac:dyDescent="0.35">
      <c r="A1247" s="148">
        <v>2.0033333333333299</v>
      </c>
      <c r="B1247" s="148">
        <v>37</v>
      </c>
      <c r="C1247" s="148" t="s">
        <v>124</v>
      </c>
      <c r="D1247" s="148">
        <v>25</v>
      </c>
      <c r="E1247" s="148" t="s">
        <v>201</v>
      </c>
      <c r="F1247" s="148">
        <v>3.4790000000000001</v>
      </c>
      <c r="G1247" s="148">
        <v>1500</v>
      </c>
      <c r="H1247" s="148">
        <v>0.52200000000000002</v>
      </c>
      <c r="I1247" s="148" t="s">
        <v>192</v>
      </c>
      <c r="J1247" s="148" t="s">
        <v>75</v>
      </c>
    </row>
    <row r="1248" spans="1:10" x14ac:dyDescent="0.35">
      <c r="A1248" s="148">
        <v>2.0533333333333301</v>
      </c>
      <c r="B1248" s="148">
        <v>36.9</v>
      </c>
      <c r="C1248" s="148" t="s">
        <v>124</v>
      </c>
      <c r="D1248" s="148">
        <v>18</v>
      </c>
      <c r="E1248" s="148" t="s">
        <v>201</v>
      </c>
      <c r="F1248" s="148">
        <v>3.4790000000000001</v>
      </c>
      <c r="G1248" s="148">
        <v>1500</v>
      </c>
      <c r="H1248" s="148">
        <v>0.52200000000000002</v>
      </c>
      <c r="I1248" s="148" t="s">
        <v>192</v>
      </c>
      <c r="J1248" s="148" t="s">
        <v>75</v>
      </c>
    </row>
    <row r="1249" spans="1:10" x14ac:dyDescent="0.35">
      <c r="A1249" s="148">
        <v>2.1033333333333299</v>
      </c>
      <c r="B1249" s="148">
        <v>37</v>
      </c>
      <c r="C1249" s="148" t="s">
        <v>124</v>
      </c>
      <c r="D1249" s="148">
        <v>26</v>
      </c>
      <c r="E1249" s="148" t="s">
        <v>201</v>
      </c>
      <c r="F1249" s="148">
        <v>3.4790000000000001</v>
      </c>
      <c r="G1249" s="148">
        <v>1500</v>
      </c>
      <c r="H1249" s="148">
        <v>0.52200000000000002</v>
      </c>
      <c r="I1249" s="148" t="s">
        <v>192</v>
      </c>
      <c r="J1249" s="148" t="s">
        <v>75</v>
      </c>
    </row>
    <row r="1250" spans="1:10" x14ac:dyDescent="0.35">
      <c r="A1250" s="148">
        <v>2.1533333333333302</v>
      </c>
      <c r="B1250" s="148">
        <v>37</v>
      </c>
      <c r="C1250" s="148" t="s">
        <v>124</v>
      </c>
      <c r="D1250" s="148">
        <v>24</v>
      </c>
      <c r="E1250" s="148" t="s">
        <v>201</v>
      </c>
      <c r="F1250" s="148">
        <v>3.4790000000000001</v>
      </c>
      <c r="G1250" s="148">
        <v>1500</v>
      </c>
      <c r="H1250" s="148">
        <v>0.52200000000000002</v>
      </c>
      <c r="I1250" s="148" t="s">
        <v>192</v>
      </c>
      <c r="J1250" s="148" t="s">
        <v>75</v>
      </c>
    </row>
    <row r="1251" spans="1:10" x14ac:dyDescent="0.35">
      <c r="A1251" s="148">
        <v>2.20333333333333</v>
      </c>
      <c r="B1251" s="148">
        <v>37</v>
      </c>
      <c r="C1251" s="148" t="s">
        <v>124</v>
      </c>
      <c r="D1251" s="148">
        <v>25</v>
      </c>
      <c r="E1251" s="148" t="s">
        <v>201</v>
      </c>
      <c r="F1251" s="148">
        <v>3.4790000000000001</v>
      </c>
      <c r="G1251" s="148">
        <v>1500</v>
      </c>
      <c r="H1251" s="148">
        <v>0.52200000000000002</v>
      </c>
      <c r="I1251" s="148" t="s">
        <v>192</v>
      </c>
      <c r="J1251" s="148" t="s">
        <v>75</v>
      </c>
    </row>
    <row r="1252" spans="1:10" x14ac:dyDescent="0.35">
      <c r="A1252" s="148">
        <v>2.2533333333333299</v>
      </c>
      <c r="B1252" s="148">
        <v>36.9</v>
      </c>
      <c r="C1252" s="148" t="s">
        <v>124</v>
      </c>
      <c r="D1252" s="148">
        <v>29</v>
      </c>
      <c r="E1252" s="148" t="s">
        <v>201</v>
      </c>
      <c r="F1252" s="148">
        <v>3.4790000000000001</v>
      </c>
      <c r="G1252" s="148">
        <v>1500</v>
      </c>
      <c r="H1252" s="148">
        <v>0.52200000000000002</v>
      </c>
      <c r="I1252" s="148" t="s">
        <v>192</v>
      </c>
      <c r="J1252" s="148" t="s">
        <v>75</v>
      </c>
    </row>
    <row r="1253" spans="1:10" x14ac:dyDescent="0.35">
      <c r="A1253" s="148">
        <v>2.3033333333333301</v>
      </c>
      <c r="B1253" s="148">
        <v>37.1</v>
      </c>
      <c r="C1253" s="148" t="s">
        <v>124</v>
      </c>
      <c r="D1253" s="148">
        <v>29</v>
      </c>
      <c r="E1253" s="148" t="s">
        <v>201</v>
      </c>
      <c r="F1253" s="148">
        <v>3.4790000000000001</v>
      </c>
      <c r="G1253" s="148">
        <v>1500</v>
      </c>
      <c r="H1253" s="148">
        <v>0.52200000000000002</v>
      </c>
      <c r="I1253" s="148" t="s">
        <v>192</v>
      </c>
      <c r="J1253" s="148" t="s">
        <v>75</v>
      </c>
    </row>
    <row r="1254" spans="1:10" x14ac:dyDescent="0.35">
      <c r="A1254" s="148">
        <v>2.3533333333333299</v>
      </c>
      <c r="B1254" s="148">
        <v>37</v>
      </c>
      <c r="C1254" s="148" t="s">
        <v>124</v>
      </c>
      <c r="D1254" s="148">
        <v>32</v>
      </c>
      <c r="E1254" s="148" t="s">
        <v>201</v>
      </c>
      <c r="F1254" s="148">
        <v>3.4790000000000001</v>
      </c>
      <c r="G1254" s="148">
        <v>1500</v>
      </c>
      <c r="H1254" s="148">
        <v>0.52200000000000002</v>
      </c>
      <c r="I1254" s="148" t="s">
        <v>192</v>
      </c>
      <c r="J1254" s="148" t="s">
        <v>75</v>
      </c>
    </row>
    <row r="1255" spans="1:10" x14ac:dyDescent="0.35">
      <c r="A1255" s="148">
        <v>2.4033333333333302</v>
      </c>
      <c r="B1255" s="148">
        <v>37</v>
      </c>
      <c r="C1255" s="148" t="s">
        <v>124</v>
      </c>
      <c r="D1255" s="148">
        <v>24</v>
      </c>
      <c r="E1255" s="148" t="s">
        <v>201</v>
      </c>
      <c r="F1255" s="148">
        <v>3.4790000000000001</v>
      </c>
      <c r="G1255" s="148">
        <v>1500</v>
      </c>
      <c r="H1255" s="148">
        <v>0.52200000000000002</v>
      </c>
      <c r="I1255" s="148" t="s">
        <v>192</v>
      </c>
      <c r="J1255" s="148" t="s">
        <v>75</v>
      </c>
    </row>
    <row r="1256" spans="1:10" x14ac:dyDescent="0.35">
      <c r="A1256" s="148">
        <v>2.45333333333333</v>
      </c>
      <c r="B1256" s="148">
        <v>37</v>
      </c>
      <c r="C1256" s="148" t="s">
        <v>124</v>
      </c>
      <c r="D1256" s="148">
        <v>24</v>
      </c>
      <c r="E1256" s="148" t="s">
        <v>201</v>
      </c>
      <c r="F1256" s="148">
        <v>3.4790000000000001</v>
      </c>
      <c r="G1256" s="148">
        <v>1500</v>
      </c>
      <c r="H1256" s="148">
        <v>0.52200000000000002</v>
      </c>
      <c r="I1256" s="148" t="s">
        <v>192</v>
      </c>
      <c r="J1256" s="148" t="s">
        <v>75</v>
      </c>
    </row>
    <row r="1257" spans="1:10" x14ac:dyDescent="0.35">
      <c r="A1257" s="148">
        <v>2.5033333333333299</v>
      </c>
      <c r="B1257" s="148">
        <v>37</v>
      </c>
      <c r="C1257" s="148" t="s">
        <v>124</v>
      </c>
      <c r="D1257" s="148">
        <v>30</v>
      </c>
      <c r="E1257" s="148" t="s">
        <v>201</v>
      </c>
      <c r="F1257" s="148">
        <v>3.4790000000000001</v>
      </c>
      <c r="G1257" s="148">
        <v>1500</v>
      </c>
      <c r="H1257" s="148">
        <v>0.52200000000000002</v>
      </c>
      <c r="I1257" s="148" t="s">
        <v>192</v>
      </c>
      <c r="J1257" s="148" t="s">
        <v>75</v>
      </c>
    </row>
    <row r="1258" spans="1:10" x14ac:dyDescent="0.35">
      <c r="A1258" s="148">
        <v>2.5533333333333301</v>
      </c>
      <c r="B1258" s="148">
        <v>37</v>
      </c>
      <c r="C1258" s="148" t="s">
        <v>124</v>
      </c>
      <c r="D1258" s="148">
        <v>25</v>
      </c>
      <c r="E1258" s="148" t="s">
        <v>201</v>
      </c>
      <c r="F1258" s="148">
        <v>3.4790000000000001</v>
      </c>
      <c r="G1258" s="148">
        <v>1500</v>
      </c>
      <c r="H1258" s="148">
        <v>0.52200000000000002</v>
      </c>
      <c r="I1258" s="148" t="s">
        <v>192</v>
      </c>
      <c r="J1258" s="148" t="s">
        <v>75</v>
      </c>
    </row>
    <row r="1259" spans="1:10" x14ac:dyDescent="0.35">
      <c r="A1259" s="148">
        <v>2.6033333333333299</v>
      </c>
      <c r="B1259" s="148">
        <v>37</v>
      </c>
      <c r="C1259" s="148" t="s">
        <v>124</v>
      </c>
      <c r="D1259" s="148">
        <v>26</v>
      </c>
      <c r="E1259" s="148" t="s">
        <v>201</v>
      </c>
      <c r="F1259" s="148">
        <v>3.4790000000000001</v>
      </c>
      <c r="G1259" s="148">
        <v>1500</v>
      </c>
      <c r="H1259" s="148">
        <v>0.52200000000000002</v>
      </c>
      <c r="I1259" s="148" t="s">
        <v>192</v>
      </c>
      <c r="J1259" s="148" t="s">
        <v>75</v>
      </c>
    </row>
    <row r="1260" spans="1:10" x14ac:dyDescent="0.35">
      <c r="A1260" s="148">
        <v>2.6533333333333302</v>
      </c>
      <c r="B1260" s="148">
        <v>37</v>
      </c>
      <c r="C1260" s="148" t="s">
        <v>124</v>
      </c>
      <c r="D1260" s="148">
        <v>18</v>
      </c>
      <c r="E1260" s="148" t="s">
        <v>201</v>
      </c>
      <c r="F1260" s="148">
        <v>3.4790000000000001</v>
      </c>
      <c r="G1260" s="148">
        <v>1500</v>
      </c>
      <c r="H1260" s="148">
        <v>0.52200000000000002</v>
      </c>
      <c r="I1260" s="148" t="s">
        <v>192</v>
      </c>
      <c r="J1260" s="148" t="s">
        <v>75</v>
      </c>
    </row>
    <row r="1261" spans="1:10" x14ac:dyDescent="0.35">
      <c r="A1261" s="148">
        <v>2.70333333333333</v>
      </c>
      <c r="B1261" s="148">
        <v>37</v>
      </c>
      <c r="C1261" s="148" t="s">
        <v>124</v>
      </c>
      <c r="D1261" s="148">
        <v>25</v>
      </c>
      <c r="E1261" s="148" t="s">
        <v>201</v>
      </c>
      <c r="F1261" s="148">
        <v>3.4790000000000001</v>
      </c>
      <c r="G1261" s="148">
        <v>1500</v>
      </c>
      <c r="H1261" s="148">
        <v>0.52200000000000002</v>
      </c>
      <c r="I1261" s="148" t="s">
        <v>192</v>
      </c>
      <c r="J1261" s="148" t="s">
        <v>75</v>
      </c>
    </row>
    <row r="1262" spans="1:10" x14ac:dyDescent="0.35">
      <c r="A1262" s="148">
        <v>2.7533333333333299</v>
      </c>
      <c r="B1262" s="148">
        <v>37</v>
      </c>
      <c r="C1262" s="148" t="s">
        <v>124</v>
      </c>
      <c r="D1262" s="148">
        <v>25</v>
      </c>
      <c r="E1262" s="148" t="s">
        <v>201</v>
      </c>
      <c r="F1262" s="148">
        <v>3.4790000000000001</v>
      </c>
      <c r="G1262" s="148">
        <v>1500</v>
      </c>
      <c r="H1262" s="148">
        <v>0.52200000000000002</v>
      </c>
      <c r="I1262" s="148" t="s">
        <v>192</v>
      </c>
      <c r="J1262" s="148" t="s">
        <v>75</v>
      </c>
    </row>
    <row r="1263" spans="1:10" x14ac:dyDescent="0.35">
      <c r="A1263" s="148">
        <v>2.8033333333333301</v>
      </c>
      <c r="B1263" s="148">
        <v>37</v>
      </c>
      <c r="C1263" s="148" t="s">
        <v>124</v>
      </c>
      <c r="D1263" s="148">
        <v>26</v>
      </c>
      <c r="E1263" s="148" t="s">
        <v>201</v>
      </c>
      <c r="F1263" s="148">
        <v>3.4790000000000001</v>
      </c>
      <c r="G1263" s="148">
        <v>1500</v>
      </c>
      <c r="H1263" s="148">
        <v>0.52200000000000002</v>
      </c>
      <c r="I1263" s="148" t="s">
        <v>192</v>
      </c>
      <c r="J1263" s="148" t="s">
        <v>75</v>
      </c>
    </row>
    <row r="1264" spans="1:10" x14ac:dyDescent="0.35">
      <c r="A1264" s="148">
        <v>2.8533333333333299</v>
      </c>
      <c r="B1264" s="148">
        <v>37</v>
      </c>
      <c r="C1264" s="148" t="s">
        <v>124</v>
      </c>
      <c r="D1264" s="148">
        <v>21</v>
      </c>
      <c r="E1264" s="148" t="s">
        <v>201</v>
      </c>
      <c r="F1264" s="148">
        <v>3.4790000000000001</v>
      </c>
      <c r="G1264" s="148">
        <v>1500</v>
      </c>
      <c r="H1264" s="148">
        <v>0.52200000000000002</v>
      </c>
      <c r="I1264" s="148" t="s">
        <v>192</v>
      </c>
      <c r="J1264" s="148" t="s">
        <v>75</v>
      </c>
    </row>
    <row r="1265" spans="1:10" x14ac:dyDescent="0.35">
      <c r="A1265" s="148">
        <v>2.9033333333333302</v>
      </c>
      <c r="B1265" s="148">
        <v>36.9</v>
      </c>
      <c r="C1265" s="148" t="s">
        <v>124</v>
      </c>
      <c r="D1265" s="148">
        <v>22</v>
      </c>
      <c r="E1265" s="148" t="s">
        <v>201</v>
      </c>
      <c r="F1265" s="148">
        <v>3.4790000000000001</v>
      </c>
      <c r="G1265" s="148">
        <v>1500</v>
      </c>
      <c r="H1265" s="148">
        <v>0.52200000000000002</v>
      </c>
      <c r="I1265" s="148" t="s">
        <v>192</v>
      </c>
      <c r="J1265" s="148" t="s">
        <v>75</v>
      </c>
    </row>
    <row r="1266" spans="1:10" x14ac:dyDescent="0.35">
      <c r="A1266" s="148">
        <v>2.95333333333333</v>
      </c>
      <c r="B1266" s="148">
        <v>37</v>
      </c>
      <c r="C1266" s="148" t="s">
        <v>124</v>
      </c>
      <c r="D1266" s="148">
        <v>24</v>
      </c>
      <c r="E1266" s="148" t="s">
        <v>201</v>
      </c>
      <c r="F1266" s="148">
        <v>3.4790000000000001</v>
      </c>
      <c r="G1266" s="148">
        <v>1500</v>
      </c>
      <c r="H1266" s="148">
        <v>0.52200000000000002</v>
      </c>
      <c r="I1266" s="148" t="s">
        <v>192</v>
      </c>
      <c r="J1266" s="148" t="s">
        <v>75</v>
      </c>
    </row>
    <row r="1267" spans="1:10" x14ac:dyDescent="0.35">
      <c r="A1267" s="148">
        <v>3.0033333333333299</v>
      </c>
      <c r="B1267" s="148">
        <v>37</v>
      </c>
      <c r="C1267" s="148" t="s">
        <v>124</v>
      </c>
      <c r="D1267" s="148">
        <v>23</v>
      </c>
      <c r="E1267" s="148" t="s">
        <v>201</v>
      </c>
      <c r="F1267" s="148">
        <v>3.4790000000000001</v>
      </c>
      <c r="G1267" s="148">
        <v>1500</v>
      </c>
      <c r="H1267" s="148">
        <v>0.52200000000000002</v>
      </c>
      <c r="I1267" s="148" t="s">
        <v>192</v>
      </c>
      <c r="J1267" s="148" t="s">
        <v>75</v>
      </c>
    </row>
    <row r="1268" spans="1:10" x14ac:dyDescent="0.35">
      <c r="A1268" s="148">
        <v>3.0533333333333301</v>
      </c>
      <c r="B1268" s="148">
        <v>37</v>
      </c>
      <c r="C1268" s="148" t="s">
        <v>124</v>
      </c>
      <c r="D1268" s="148">
        <v>26</v>
      </c>
      <c r="E1268" s="148" t="s">
        <v>201</v>
      </c>
      <c r="F1268" s="148">
        <v>3.4790000000000001</v>
      </c>
      <c r="G1268" s="148">
        <v>1500</v>
      </c>
      <c r="H1268" s="148">
        <v>0.52200000000000002</v>
      </c>
      <c r="I1268" s="148" t="s">
        <v>192</v>
      </c>
      <c r="J1268" s="148" t="s">
        <v>75</v>
      </c>
    </row>
    <row r="1269" spans="1:10" x14ac:dyDescent="0.35">
      <c r="A1269" s="148">
        <v>3.1033333333333299</v>
      </c>
      <c r="B1269" s="148">
        <v>37</v>
      </c>
      <c r="C1269" s="148" t="s">
        <v>124</v>
      </c>
      <c r="D1269" s="148">
        <v>30</v>
      </c>
      <c r="E1269" s="148" t="s">
        <v>201</v>
      </c>
      <c r="F1269" s="148">
        <v>3.4790000000000001</v>
      </c>
      <c r="G1269" s="148">
        <v>1500</v>
      </c>
      <c r="H1269" s="148">
        <v>0.52200000000000002</v>
      </c>
      <c r="I1269" s="148" t="s">
        <v>192</v>
      </c>
      <c r="J1269" s="148" t="s">
        <v>75</v>
      </c>
    </row>
    <row r="1270" spans="1:10" x14ac:dyDescent="0.35">
      <c r="A1270" s="148">
        <v>3.1533333333333302</v>
      </c>
      <c r="B1270" s="148">
        <v>37</v>
      </c>
      <c r="C1270" s="148" t="s">
        <v>124</v>
      </c>
      <c r="D1270" s="148">
        <v>30</v>
      </c>
      <c r="E1270" s="148" t="s">
        <v>201</v>
      </c>
      <c r="F1270" s="148">
        <v>3.4790000000000001</v>
      </c>
      <c r="G1270" s="148">
        <v>1500</v>
      </c>
      <c r="H1270" s="148">
        <v>0.52200000000000002</v>
      </c>
      <c r="I1270" s="148" t="s">
        <v>192</v>
      </c>
      <c r="J1270" s="148" t="s">
        <v>75</v>
      </c>
    </row>
    <row r="1271" spans="1:10" x14ac:dyDescent="0.35">
      <c r="A1271" s="148">
        <v>3.20333333333333</v>
      </c>
      <c r="B1271" s="148">
        <v>37</v>
      </c>
      <c r="C1271" s="148" t="s">
        <v>124</v>
      </c>
      <c r="D1271" s="148">
        <v>34</v>
      </c>
      <c r="E1271" s="148" t="s">
        <v>201</v>
      </c>
      <c r="F1271" s="148">
        <v>3.4790000000000001</v>
      </c>
      <c r="G1271" s="148">
        <v>1500</v>
      </c>
      <c r="H1271" s="148">
        <v>0.52200000000000002</v>
      </c>
      <c r="I1271" s="148" t="s">
        <v>192</v>
      </c>
      <c r="J1271" s="148" t="s">
        <v>75</v>
      </c>
    </row>
    <row r="1272" spans="1:10" x14ac:dyDescent="0.35">
      <c r="A1272" s="148">
        <v>3.2533333333333299</v>
      </c>
      <c r="B1272" s="148">
        <v>37</v>
      </c>
      <c r="C1272" s="148" t="s">
        <v>124</v>
      </c>
      <c r="D1272" s="148">
        <v>31</v>
      </c>
      <c r="E1272" s="148" t="s">
        <v>201</v>
      </c>
      <c r="F1272" s="148">
        <v>3.4790000000000001</v>
      </c>
      <c r="G1272" s="148">
        <v>1500</v>
      </c>
      <c r="H1272" s="148">
        <v>0.52200000000000002</v>
      </c>
      <c r="I1272" s="148" t="s">
        <v>192</v>
      </c>
      <c r="J1272" s="148" t="s">
        <v>75</v>
      </c>
    </row>
    <row r="1273" spans="1:10" x14ac:dyDescent="0.35">
      <c r="A1273" s="148">
        <v>3.3033333333333301</v>
      </c>
      <c r="B1273" s="148">
        <v>37</v>
      </c>
      <c r="C1273" s="148" t="s">
        <v>124</v>
      </c>
      <c r="D1273" s="148">
        <v>31</v>
      </c>
      <c r="E1273" s="148" t="s">
        <v>201</v>
      </c>
      <c r="F1273" s="148">
        <v>3.4790000000000001</v>
      </c>
      <c r="G1273" s="148">
        <v>1500</v>
      </c>
      <c r="H1273" s="148">
        <v>0.52200000000000002</v>
      </c>
      <c r="I1273" s="148" t="s">
        <v>192</v>
      </c>
      <c r="J1273" s="148" t="s">
        <v>75</v>
      </c>
    </row>
    <row r="1274" spans="1:10" x14ac:dyDescent="0.35">
      <c r="A1274" s="148">
        <v>3.3533333333333299</v>
      </c>
      <c r="B1274" s="148">
        <v>37</v>
      </c>
      <c r="C1274" s="148" t="s">
        <v>124</v>
      </c>
      <c r="D1274" s="148">
        <v>29</v>
      </c>
      <c r="E1274" s="148" t="s">
        <v>201</v>
      </c>
      <c r="F1274" s="148">
        <v>3.4790000000000001</v>
      </c>
      <c r="G1274" s="148">
        <v>1500</v>
      </c>
      <c r="H1274" s="148">
        <v>0.52200000000000002</v>
      </c>
      <c r="I1274" s="148" t="s">
        <v>192</v>
      </c>
      <c r="J1274" s="148" t="s">
        <v>75</v>
      </c>
    </row>
    <row r="1275" spans="1:10" x14ac:dyDescent="0.35">
      <c r="A1275" s="148">
        <v>3.4033333333333302</v>
      </c>
      <c r="B1275" s="148">
        <v>37</v>
      </c>
      <c r="C1275" s="148" t="s">
        <v>124</v>
      </c>
      <c r="D1275" s="148">
        <v>20</v>
      </c>
      <c r="E1275" s="148" t="s">
        <v>201</v>
      </c>
      <c r="F1275" s="148">
        <v>3.4790000000000001</v>
      </c>
      <c r="G1275" s="148">
        <v>1500</v>
      </c>
      <c r="H1275" s="148">
        <v>0.52200000000000002</v>
      </c>
      <c r="I1275" s="148" t="s">
        <v>192</v>
      </c>
      <c r="J1275" s="148" t="s">
        <v>75</v>
      </c>
    </row>
    <row r="1276" spans="1:10" x14ac:dyDescent="0.35">
      <c r="A1276" s="148">
        <v>3.45333333333333</v>
      </c>
      <c r="B1276" s="148">
        <v>37</v>
      </c>
      <c r="C1276" s="148" t="s">
        <v>124</v>
      </c>
      <c r="D1276" s="148">
        <v>28</v>
      </c>
      <c r="E1276" s="148" t="s">
        <v>201</v>
      </c>
      <c r="F1276" s="148">
        <v>3.4790000000000001</v>
      </c>
      <c r="G1276" s="148">
        <v>1500</v>
      </c>
      <c r="H1276" s="148">
        <v>0.52200000000000002</v>
      </c>
      <c r="I1276" s="148" t="s">
        <v>192</v>
      </c>
      <c r="J1276" s="148" t="s">
        <v>75</v>
      </c>
    </row>
    <row r="1277" spans="1:10" x14ac:dyDescent="0.35">
      <c r="A1277" s="148">
        <v>3.5033333333333299</v>
      </c>
      <c r="B1277" s="148">
        <v>37</v>
      </c>
      <c r="C1277" s="148" t="s">
        <v>124</v>
      </c>
      <c r="D1277" s="148">
        <v>32</v>
      </c>
      <c r="E1277" s="148" t="s">
        <v>201</v>
      </c>
      <c r="F1277" s="148">
        <v>3.4790000000000001</v>
      </c>
      <c r="G1277" s="148">
        <v>1500</v>
      </c>
      <c r="H1277" s="148">
        <v>0.52200000000000002</v>
      </c>
      <c r="I1277" s="148" t="s">
        <v>192</v>
      </c>
      <c r="J1277" s="148" t="s">
        <v>75</v>
      </c>
    </row>
    <row r="1278" spans="1:10" x14ac:dyDescent="0.35">
      <c r="A1278" s="148">
        <v>3.5533333333333301</v>
      </c>
      <c r="B1278" s="148">
        <v>37</v>
      </c>
      <c r="C1278" s="148" t="s">
        <v>124</v>
      </c>
      <c r="D1278" s="148">
        <v>30</v>
      </c>
      <c r="E1278" s="148" t="s">
        <v>201</v>
      </c>
      <c r="F1278" s="148">
        <v>3.4790000000000001</v>
      </c>
      <c r="G1278" s="148">
        <v>1500</v>
      </c>
      <c r="H1278" s="148">
        <v>0.52200000000000002</v>
      </c>
      <c r="I1278" s="148" t="s">
        <v>192</v>
      </c>
      <c r="J1278" s="148" t="s">
        <v>75</v>
      </c>
    </row>
    <row r="1279" spans="1:10" x14ac:dyDescent="0.35">
      <c r="A1279" s="148">
        <v>3.6033333333333299</v>
      </c>
      <c r="B1279" s="148">
        <v>37</v>
      </c>
      <c r="C1279" s="148" t="s">
        <v>124</v>
      </c>
      <c r="D1279" s="148">
        <v>29</v>
      </c>
      <c r="E1279" s="148" t="s">
        <v>201</v>
      </c>
      <c r="F1279" s="148">
        <v>3.4790000000000001</v>
      </c>
      <c r="G1279" s="148">
        <v>1500</v>
      </c>
      <c r="H1279" s="148">
        <v>0.52200000000000002</v>
      </c>
      <c r="I1279" s="148" t="s">
        <v>192</v>
      </c>
      <c r="J1279" s="148" t="s">
        <v>75</v>
      </c>
    </row>
    <row r="1280" spans="1:10" x14ac:dyDescent="0.35">
      <c r="A1280" s="148">
        <v>3.6533333333333302</v>
      </c>
      <c r="B1280" s="148">
        <v>37</v>
      </c>
      <c r="C1280" s="148" t="s">
        <v>124</v>
      </c>
      <c r="D1280" s="148">
        <v>26</v>
      </c>
      <c r="E1280" s="148" t="s">
        <v>201</v>
      </c>
      <c r="F1280" s="148">
        <v>3.4790000000000001</v>
      </c>
      <c r="G1280" s="148">
        <v>1500</v>
      </c>
      <c r="H1280" s="148">
        <v>0.52200000000000002</v>
      </c>
      <c r="I1280" s="148" t="s">
        <v>192</v>
      </c>
      <c r="J1280" s="148" t="s">
        <v>75</v>
      </c>
    </row>
    <row r="1281" spans="1:10" x14ac:dyDescent="0.35">
      <c r="A1281" s="148">
        <v>3.70333333333333</v>
      </c>
      <c r="B1281" s="148">
        <v>37</v>
      </c>
      <c r="C1281" s="148" t="s">
        <v>124</v>
      </c>
      <c r="D1281" s="148">
        <v>23</v>
      </c>
      <c r="E1281" s="148" t="s">
        <v>201</v>
      </c>
      <c r="F1281" s="148">
        <v>3.4790000000000001</v>
      </c>
      <c r="G1281" s="148">
        <v>1500</v>
      </c>
      <c r="H1281" s="148">
        <v>0.52200000000000002</v>
      </c>
      <c r="I1281" s="148" t="s">
        <v>192</v>
      </c>
      <c r="J1281" s="148" t="s">
        <v>75</v>
      </c>
    </row>
    <row r="1282" spans="1:10" x14ac:dyDescent="0.35">
      <c r="A1282" s="148">
        <v>3.7533333333333299</v>
      </c>
      <c r="B1282" s="148">
        <v>37</v>
      </c>
      <c r="C1282" s="148" t="s">
        <v>124</v>
      </c>
      <c r="D1282" s="148">
        <v>33</v>
      </c>
      <c r="E1282" s="148" t="s">
        <v>201</v>
      </c>
      <c r="F1282" s="148">
        <v>3.4790000000000001</v>
      </c>
      <c r="G1282" s="148">
        <v>1500</v>
      </c>
      <c r="H1282" s="148">
        <v>0.52200000000000002</v>
      </c>
      <c r="I1282" s="148" t="s">
        <v>192</v>
      </c>
      <c r="J1282" s="148" t="s">
        <v>75</v>
      </c>
    </row>
    <row r="1283" spans="1:10" x14ac:dyDescent="0.35">
      <c r="A1283" s="148">
        <v>3.8033333333333301</v>
      </c>
      <c r="B1283" s="148">
        <v>37</v>
      </c>
      <c r="C1283" s="148" t="s">
        <v>124</v>
      </c>
      <c r="D1283" s="148">
        <v>25</v>
      </c>
      <c r="E1283" s="148" t="s">
        <v>201</v>
      </c>
      <c r="F1283" s="148">
        <v>3.4790000000000001</v>
      </c>
      <c r="G1283" s="148">
        <v>1500</v>
      </c>
      <c r="H1283" s="148">
        <v>0.52200000000000002</v>
      </c>
      <c r="I1283" s="148" t="s">
        <v>192</v>
      </c>
      <c r="J1283" s="148" t="s">
        <v>75</v>
      </c>
    </row>
    <row r="1284" spans="1:10" x14ac:dyDescent="0.35">
      <c r="A1284" s="148">
        <v>3.8533333333333299</v>
      </c>
      <c r="B1284" s="148">
        <v>37</v>
      </c>
      <c r="C1284" s="148" t="s">
        <v>124</v>
      </c>
      <c r="D1284" s="148">
        <v>30</v>
      </c>
      <c r="E1284" s="148" t="s">
        <v>201</v>
      </c>
      <c r="F1284" s="148">
        <v>3.4790000000000001</v>
      </c>
      <c r="G1284" s="148">
        <v>1500</v>
      </c>
      <c r="H1284" s="148">
        <v>0.52200000000000002</v>
      </c>
      <c r="I1284" s="148" t="s">
        <v>192</v>
      </c>
      <c r="J1284" s="148" t="s">
        <v>75</v>
      </c>
    </row>
    <row r="1285" spans="1:10" x14ac:dyDescent="0.35">
      <c r="A1285" s="148">
        <v>3.9033333333333302</v>
      </c>
      <c r="B1285" s="148">
        <v>37</v>
      </c>
      <c r="C1285" s="148" t="s">
        <v>124</v>
      </c>
      <c r="D1285" s="148">
        <v>28</v>
      </c>
      <c r="E1285" s="148" t="s">
        <v>201</v>
      </c>
      <c r="F1285" s="148">
        <v>3.4790000000000001</v>
      </c>
      <c r="G1285" s="148">
        <v>1500</v>
      </c>
      <c r="H1285" s="148">
        <v>0.52200000000000002</v>
      </c>
      <c r="I1285" s="148" t="s">
        <v>192</v>
      </c>
      <c r="J1285" s="148" t="s">
        <v>75</v>
      </c>
    </row>
    <row r="1286" spans="1:10" x14ac:dyDescent="0.35">
      <c r="A1286" s="148">
        <v>3.95333333333333</v>
      </c>
      <c r="B1286" s="148">
        <v>37</v>
      </c>
      <c r="C1286" s="148" t="s">
        <v>124</v>
      </c>
      <c r="D1286" s="148">
        <v>27</v>
      </c>
      <c r="E1286" s="148" t="s">
        <v>201</v>
      </c>
      <c r="F1286" s="148">
        <v>3.4790000000000001</v>
      </c>
      <c r="G1286" s="148">
        <v>1500</v>
      </c>
      <c r="H1286" s="148">
        <v>0.52200000000000002</v>
      </c>
      <c r="I1286" s="148" t="s">
        <v>192</v>
      </c>
      <c r="J1286" s="148" t="s">
        <v>75</v>
      </c>
    </row>
    <row r="1287" spans="1:10" x14ac:dyDescent="0.35">
      <c r="A1287" s="148">
        <v>4.0033333333333303</v>
      </c>
      <c r="B1287" s="148">
        <v>37</v>
      </c>
      <c r="C1287" s="148" t="s">
        <v>124</v>
      </c>
      <c r="D1287" s="148">
        <v>32</v>
      </c>
      <c r="E1287" s="148" t="s">
        <v>201</v>
      </c>
      <c r="F1287" s="148">
        <v>3.4790000000000001</v>
      </c>
      <c r="G1287" s="148">
        <v>1500</v>
      </c>
      <c r="H1287" s="148">
        <v>0.52200000000000002</v>
      </c>
      <c r="I1287" s="148" t="s">
        <v>192</v>
      </c>
      <c r="J1287" s="148" t="s">
        <v>75</v>
      </c>
    </row>
    <row r="1288" spans="1:10" x14ac:dyDescent="0.35">
      <c r="A1288" s="148">
        <v>4.0533333333333301</v>
      </c>
      <c r="B1288" s="148">
        <v>37.1</v>
      </c>
      <c r="C1288" s="148" t="s">
        <v>124</v>
      </c>
      <c r="D1288" s="148">
        <v>23</v>
      </c>
      <c r="E1288" s="148" t="s">
        <v>201</v>
      </c>
      <c r="F1288" s="148">
        <v>3.4790000000000001</v>
      </c>
      <c r="G1288" s="148">
        <v>1500</v>
      </c>
      <c r="H1288" s="148">
        <v>0.52200000000000002</v>
      </c>
      <c r="I1288" s="148" t="s">
        <v>192</v>
      </c>
      <c r="J1288" s="148" t="s">
        <v>75</v>
      </c>
    </row>
    <row r="1289" spans="1:10" x14ac:dyDescent="0.35">
      <c r="A1289" s="148">
        <v>4.1033333333333299</v>
      </c>
      <c r="B1289" s="148">
        <v>37</v>
      </c>
      <c r="C1289" s="148" t="s">
        <v>124</v>
      </c>
      <c r="D1289" s="148">
        <v>31</v>
      </c>
      <c r="E1289" s="148" t="s">
        <v>201</v>
      </c>
      <c r="F1289" s="148">
        <v>3.4790000000000001</v>
      </c>
      <c r="G1289" s="148">
        <v>1500</v>
      </c>
      <c r="H1289" s="148">
        <v>0.52200000000000002</v>
      </c>
      <c r="I1289" s="148" t="s">
        <v>192</v>
      </c>
      <c r="J1289" s="148" t="s">
        <v>75</v>
      </c>
    </row>
    <row r="1290" spans="1:10" x14ac:dyDescent="0.35">
      <c r="A1290" s="148">
        <v>4.1533333333333298</v>
      </c>
      <c r="B1290" s="148">
        <v>37</v>
      </c>
      <c r="C1290" s="148" t="s">
        <v>124</v>
      </c>
      <c r="D1290" s="148">
        <v>34</v>
      </c>
      <c r="E1290" s="148" t="s">
        <v>201</v>
      </c>
      <c r="F1290" s="148">
        <v>3.4790000000000001</v>
      </c>
      <c r="G1290" s="148">
        <v>1500</v>
      </c>
      <c r="H1290" s="148">
        <v>0.52200000000000002</v>
      </c>
      <c r="I1290" s="148" t="s">
        <v>192</v>
      </c>
      <c r="J1290" s="148" t="s">
        <v>75</v>
      </c>
    </row>
    <row r="1291" spans="1:10" x14ac:dyDescent="0.35">
      <c r="A1291" s="148">
        <v>4.2033333333333296</v>
      </c>
      <c r="B1291" s="148">
        <v>37</v>
      </c>
      <c r="C1291" s="148" t="s">
        <v>124</v>
      </c>
      <c r="D1291" s="148">
        <v>32</v>
      </c>
      <c r="E1291" s="148" t="s">
        <v>201</v>
      </c>
      <c r="F1291" s="148">
        <v>3.4790000000000001</v>
      </c>
      <c r="G1291" s="148">
        <v>1500</v>
      </c>
      <c r="H1291" s="148">
        <v>0.52200000000000002</v>
      </c>
      <c r="I1291" s="148" t="s">
        <v>192</v>
      </c>
      <c r="J1291" s="148" t="s">
        <v>75</v>
      </c>
    </row>
    <row r="1292" spans="1:10" x14ac:dyDescent="0.35">
      <c r="A1292" s="148">
        <v>4.2533333333333303</v>
      </c>
      <c r="B1292" s="148">
        <v>37</v>
      </c>
      <c r="C1292" s="148" t="s">
        <v>124</v>
      </c>
      <c r="D1292" s="148">
        <v>35</v>
      </c>
      <c r="E1292" s="148" t="s">
        <v>201</v>
      </c>
      <c r="F1292" s="148">
        <v>3.4790000000000001</v>
      </c>
      <c r="G1292" s="148">
        <v>1500</v>
      </c>
      <c r="H1292" s="148">
        <v>0.52200000000000002</v>
      </c>
      <c r="I1292" s="148" t="s">
        <v>192</v>
      </c>
      <c r="J1292" s="148" t="s">
        <v>75</v>
      </c>
    </row>
    <row r="1293" spans="1:10" x14ac:dyDescent="0.35">
      <c r="A1293" s="148">
        <v>4.3033333333333301</v>
      </c>
      <c r="B1293" s="148">
        <v>37</v>
      </c>
      <c r="C1293" s="148" t="s">
        <v>124</v>
      </c>
      <c r="D1293" s="148">
        <v>35</v>
      </c>
      <c r="E1293" s="148" t="s">
        <v>201</v>
      </c>
      <c r="F1293" s="148">
        <v>3.4790000000000001</v>
      </c>
      <c r="G1293" s="148">
        <v>1500</v>
      </c>
      <c r="H1293" s="148">
        <v>0.52200000000000002</v>
      </c>
      <c r="I1293" s="148" t="s">
        <v>192</v>
      </c>
      <c r="J1293" s="148" t="s">
        <v>75</v>
      </c>
    </row>
    <row r="1294" spans="1:10" x14ac:dyDescent="0.35">
      <c r="A1294" s="148">
        <v>4.3533333333333299</v>
      </c>
      <c r="B1294" s="148">
        <v>37</v>
      </c>
      <c r="C1294" s="148" t="s">
        <v>124</v>
      </c>
      <c r="D1294" s="148">
        <v>24</v>
      </c>
      <c r="E1294" s="148" t="s">
        <v>201</v>
      </c>
      <c r="F1294" s="148">
        <v>3.4790000000000001</v>
      </c>
      <c r="G1294" s="148">
        <v>1500</v>
      </c>
      <c r="H1294" s="148">
        <v>0.52200000000000002</v>
      </c>
      <c r="I1294" s="148" t="s">
        <v>192</v>
      </c>
      <c r="J1294" s="148" t="s">
        <v>75</v>
      </c>
    </row>
    <row r="1295" spans="1:10" x14ac:dyDescent="0.35">
      <c r="A1295" s="148">
        <v>4.4033333333333298</v>
      </c>
      <c r="B1295" s="148">
        <v>37</v>
      </c>
      <c r="C1295" s="148" t="s">
        <v>124</v>
      </c>
      <c r="D1295" s="148">
        <v>26</v>
      </c>
      <c r="E1295" s="148" t="s">
        <v>201</v>
      </c>
      <c r="F1295" s="148">
        <v>3.4790000000000001</v>
      </c>
      <c r="G1295" s="148">
        <v>1500</v>
      </c>
      <c r="H1295" s="148">
        <v>0.52200000000000002</v>
      </c>
      <c r="I1295" s="148" t="s">
        <v>192</v>
      </c>
      <c r="J1295" s="148" t="s">
        <v>75</v>
      </c>
    </row>
    <row r="1296" spans="1:10" x14ac:dyDescent="0.35">
      <c r="A1296" s="148">
        <v>4.4533333333333296</v>
      </c>
      <c r="B1296" s="148">
        <v>37</v>
      </c>
      <c r="C1296" s="148" t="s">
        <v>124</v>
      </c>
      <c r="D1296" s="148">
        <v>29</v>
      </c>
      <c r="E1296" s="148" t="s">
        <v>201</v>
      </c>
      <c r="F1296" s="148">
        <v>3.4790000000000001</v>
      </c>
      <c r="G1296" s="148">
        <v>1500</v>
      </c>
      <c r="H1296" s="148">
        <v>0.52200000000000002</v>
      </c>
      <c r="I1296" s="148" t="s">
        <v>192</v>
      </c>
      <c r="J1296" s="148" t="s">
        <v>75</v>
      </c>
    </row>
    <row r="1297" spans="1:10" x14ac:dyDescent="0.35">
      <c r="A1297" s="148">
        <v>4.5033333333333303</v>
      </c>
      <c r="B1297" s="148">
        <v>37</v>
      </c>
      <c r="C1297" s="148" t="s">
        <v>124</v>
      </c>
      <c r="D1297" s="148">
        <v>33</v>
      </c>
      <c r="E1297" s="148" t="s">
        <v>201</v>
      </c>
      <c r="F1297" s="148">
        <v>3.4790000000000001</v>
      </c>
      <c r="G1297" s="148">
        <v>1500</v>
      </c>
      <c r="H1297" s="148">
        <v>0.52200000000000002</v>
      </c>
      <c r="I1297" s="148" t="s">
        <v>192</v>
      </c>
      <c r="J1297" s="148" t="s">
        <v>75</v>
      </c>
    </row>
    <row r="1298" spans="1:10" x14ac:dyDescent="0.35">
      <c r="A1298" s="148">
        <v>4.5533333333333301</v>
      </c>
      <c r="B1298" s="148">
        <v>37</v>
      </c>
      <c r="C1298" s="148" t="s">
        <v>124</v>
      </c>
      <c r="D1298" s="148">
        <v>36</v>
      </c>
      <c r="E1298" s="148" t="s">
        <v>201</v>
      </c>
      <c r="F1298" s="148">
        <v>3.4790000000000001</v>
      </c>
      <c r="G1298" s="148">
        <v>1500</v>
      </c>
      <c r="H1298" s="148">
        <v>0.52200000000000002</v>
      </c>
      <c r="I1298" s="148" t="s">
        <v>192</v>
      </c>
      <c r="J1298" s="148" t="s">
        <v>75</v>
      </c>
    </row>
    <row r="1299" spans="1:10" x14ac:dyDescent="0.35">
      <c r="A1299" s="148">
        <v>4.6033333333333299</v>
      </c>
      <c r="B1299" s="148">
        <v>37</v>
      </c>
      <c r="C1299" s="148" t="s">
        <v>124</v>
      </c>
      <c r="D1299" s="148">
        <v>35</v>
      </c>
      <c r="E1299" s="148" t="s">
        <v>201</v>
      </c>
      <c r="F1299" s="148">
        <v>3.4790000000000001</v>
      </c>
      <c r="G1299" s="148">
        <v>1500</v>
      </c>
      <c r="H1299" s="148">
        <v>0.52200000000000002</v>
      </c>
      <c r="I1299" s="148" t="s">
        <v>192</v>
      </c>
      <c r="J1299" s="148" t="s">
        <v>75</v>
      </c>
    </row>
    <row r="1300" spans="1:10" x14ac:dyDescent="0.35">
      <c r="A1300" s="148">
        <v>4.6533333333333298</v>
      </c>
      <c r="B1300" s="148">
        <v>36.9</v>
      </c>
      <c r="C1300" s="148" t="s">
        <v>124</v>
      </c>
      <c r="D1300" s="148">
        <v>37</v>
      </c>
      <c r="E1300" s="148" t="s">
        <v>201</v>
      </c>
      <c r="F1300" s="148">
        <v>3.4790000000000001</v>
      </c>
      <c r="G1300" s="148">
        <v>1500</v>
      </c>
      <c r="H1300" s="148">
        <v>0.52200000000000002</v>
      </c>
      <c r="I1300" s="148" t="s">
        <v>192</v>
      </c>
      <c r="J1300" s="148" t="s">
        <v>75</v>
      </c>
    </row>
    <row r="1301" spans="1:10" x14ac:dyDescent="0.35">
      <c r="A1301" s="148">
        <v>4.7033333333333296</v>
      </c>
      <c r="B1301" s="148">
        <v>37</v>
      </c>
      <c r="C1301" s="148" t="s">
        <v>124</v>
      </c>
      <c r="D1301" s="148">
        <v>28</v>
      </c>
      <c r="E1301" s="148" t="s">
        <v>201</v>
      </c>
      <c r="F1301" s="148">
        <v>3.4790000000000001</v>
      </c>
      <c r="G1301" s="148">
        <v>1500</v>
      </c>
      <c r="H1301" s="148">
        <v>0.52200000000000002</v>
      </c>
      <c r="I1301" s="148" t="s">
        <v>192</v>
      </c>
      <c r="J1301" s="148" t="s">
        <v>75</v>
      </c>
    </row>
    <row r="1302" spans="1:10" x14ac:dyDescent="0.35">
      <c r="A1302" s="148">
        <v>4.7533333333333303</v>
      </c>
      <c r="B1302" s="148">
        <v>37</v>
      </c>
      <c r="C1302" s="148" t="s">
        <v>124</v>
      </c>
      <c r="D1302" s="148">
        <v>34</v>
      </c>
      <c r="E1302" s="148" t="s">
        <v>201</v>
      </c>
      <c r="F1302" s="148">
        <v>3.4790000000000001</v>
      </c>
      <c r="G1302" s="148">
        <v>1500</v>
      </c>
      <c r="H1302" s="148">
        <v>0.52200000000000002</v>
      </c>
      <c r="I1302" s="148" t="s">
        <v>192</v>
      </c>
      <c r="J1302" s="148" t="s">
        <v>75</v>
      </c>
    </row>
    <row r="1303" spans="1:10" x14ac:dyDescent="0.35">
      <c r="A1303" s="148">
        <v>4.8033333333333301</v>
      </c>
      <c r="B1303" s="148">
        <v>37</v>
      </c>
      <c r="C1303" s="148" t="s">
        <v>124</v>
      </c>
      <c r="D1303" s="148">
        <v>26</v>
      </c>
      <c r="E1303" s="148" t="s">
        <v>201</v>
      </c>
      <c r="F1303" s="148">
        <v>3.4790000000000001</v>
      </c>
      <c r="G1303" s="148">
        <v>1500</v>
      </c>
      <c r="H1303" s="148">
        <v>0.52200000000000002</v>
      </c>
      <c r="I1303" s="148" t="s">
        <v>192</v>
      </c>
      <c r="J1303" s="148" t="s">
        <v>75</v>
      </c>
    </row>
    <row r="1304" spans="1:10" x14ac:dyDescent="0.35">
      <c r="A1304" s="148">
        <v>4.8533333333333299</v>
      </c>
      <c r="B1304" s="148">
        <v>37</v>
      </c>
      <c r="C1304" s="148" t="s">
        <v>124</v>
      </c>
      <c r="D1304" s="148">
        <v>37</v>
      </c>
      <c r="E1304" s="148" t="s">
        <v>201</v>
      </c>
      <c r="F1304" s="148">
        <v>3.4790000000000001</v>
      </c>
      <c r="G1304" s="148">
        <v>1500</v>
      </c>
      <c r="H1304" s="148">
        <v>0.52200000000000002</v>
      </c>
      <c r="I1304" s="148" t="s">
        <v>192</v>
      </c>
      <c r="J1304" s="148" t="s">
        <v>75</v>
      </c>
    </row>
    <row r="1305" spans="1:10" x14ac:dyDescent="0.35">
      <c r="A1305" s="148">
        <v>4.9033333333333298</v>
      </c>
      <c r="B1305" s="148">
        <v>37</v>
      </c>
      <c r="C1305" s="148" t="s">
        <v>124</v>
      </c>
      <c r="D1305" s="148">
        <v>26</v>
      </c>
      <c r="E1305" s="148" t="s">
        <v>201</v>
      </c>
      <c r="F1305" s="148">
        <v>3.4790000000000001</v>
      </c>
      <c r="G1305" s="148">
        <v>1500</v>
      </c>
      <c r="H1305" s="148">
        <v>0.52200000000000002</v>
      </c>
      <c r="I1305" s="148" t="s">
        <v>192</v>
      </c>
      <c r="J1305" s="148" t="s">
        <v>75</v>
      </c>
    </row>
    <row r="1306" spans="1:10" x14ac:dyDescent="0.35">
      <c r="A1306" s="148">
        <v>4.9533333333333296</v>
      </c>
      <c r="B1306" s="148">
        <v>37</v>
      </c>
      <c r="C1306" s="148" t="s">
        <v>124</v>
      </c>
      <c r="D1306" s="148">
        <v>37</v>
      </c>
      <c r="E1306" s="148" t="s">
        <v>201</v>
      </c>
      <c r="F1306" s="148">
        <v>3.4790000000000001</v>
      </c>
      <c r="G1306" s="148">
        <v>1500</v>
      </c>
      <c r="H1306" s="148">
        <v>0.52200000000000002</v>
      </c>
      <c r="I1306" s="148" t="s">
        <v>192</v>
      </c>
      <c r="J1306" s="148" t="s">
        <v>75</v>
      </c>
    </row>
    <row r="1307" spans="1:10" x14ac:dyDescent="0.35">
      <c r="A1307" s="148">
        <v>5.0033333333333303</v>
      </c>
      <c r="B1307" s="148">
        <v>37</v>
      </c>
      <c r="C1307" s="148" t="s">
        <v>124</v>
      </c>
      <c r="D1307" s="148">
        <v>30</v>
      </c>
      <c r="E1307" s="148" t="s">
        <v>201</v>
      </c>
      <c r="F1307" s="148">
        <v>3.4790000000000001</v>
      </c>
      <c r="G1307" s="148">
        <v>1500</v>
      </c>
      <c r="H1307" s="148">
        <v>0.52200000000000002</v>
      </c>
      <c r="I1307" s="148" t="s">
        <v>192</v>
      </c>
      <c r="J1307" s="148" t="s">
        <v>75</v>
      </c>
    </row>
    <row r="1308" spans="1:10" x14ac:dyDescent="0.35">
      <c r="A1308" s="148">
        <v>5.0533333333333301</v>
      </c>
      <c r="B1308" s="148">
        <v>37.1</v>
      </c>
      <c r="C1308" s="148" t="s">
        <v>124</v>
      </c>
      <c r="D1308" s="148">
        <v>30</v>
      </c>
      <c r="E1308" s="148" t="s">
        <v>201</v>
      </c>
      <c r="F1308" s="148">
        <v>3.4790000000000001</v>
      </c>
      <c r="G1308" s="148">
        <v>1500</v>
      </c>
      <c r="H1308" s="148">
        <v>0.52200000000000002</v>
      </c>
      <c r="I1308" s="148" t="s">
        <v>192</v>
      </c>
      <c r="J1308" s="148" t="s">
        <v>75</v>
      </c>
    </row>
    <row r="1309" spans="1:10" x14ac:dyDescent="0.35">
      <c r="A1309" s="148">
        <v>5.1033333333333299</v>
      </c>
      <c r="B1309" s="148">
        <v>37</v>
      </c>
      <c r="C1309" s="148" t="s">
        <v>124</v>
      </c>
      <c r="D1309" s="148">
        <v>37</v>
      </c>
      <c r="E1309" s="148" t="s">
        <v>201</v>
      </c>
      <c r="F1309" s="148">
        <v>3.4790000000000001</v>
      </c>
      <c r="G1309" s="148">
        <v>1500</v>
      </c>
      <c r="H1309" s="148">
        <v>0.52200000000000002</v>
      </c>
      <c r="I1309" s="148" t="s">
        <v>192</v>
      </c>
      <c r="J1309" s="148" t="s">
        <v>75</v>
      </c>
    </row>
    <row r="1310" spans="1:10" x14ac:dyDescent="0.35">
      <c r="A1310" s="148">
        <v>5.1533333333333298</v>
      </c>
      <c r="B1310" s="148">
        <v>37</v>
      </c>
      <c r="C1310" s="148" t="s">
        <v>124</v>
      </c>
      <c r="D1310" s="148">
        <v>36</v>
      </c>
      <c r="E1310" s="148" t="s">
        <v>201</v>
      </c>
      <c r="F1310" s="148">
        <v>3.4790000000000001</v>
      </c>
      <c r="G1310" s="148">
        <v>1500</v>
      </c>
      <c r="H1310" s="148">
        <v>0.52200000000000002</v>
      </c>
      <c r="I1310" s="148" t="s">
        <v>192</v>
      </c>
      <c r="J1310" s="148" t="s">
        <v>75</v>
      </c>
    </row>
    <row r="1311" spans="1:10" x14ac:dyDescent="0.35">
      <c r="A1311" s="148">
        <v>5.2033333333333296</v>
      </c>
      <c r="B1311" s="148">
        <v>37</v>
      </c>
      <c r="C1311" s="148" t="s">
        <v>124</v>
      </c>
      <c r="D1311" s="148">
        <v>33</v>
      </c>
      <c r="E1311" s="148" t="s">
        <v>201</v>
      </c>
      <c r="F1311" s="148">
        <v>3.4790000000000001</v>
      </c>
      <c r="G1311" s="148">
        <v>1500</v>
      </c>
      <c r="H1311" s="148">
        <v>0.52200000000000002</v>
      </c>
      <c r="I1311" s="148" t="s">
        <v>192</v>
      </c>
      <c r="J1311" s="148" t="s">
        <v>75</v>
      </c>
    </row>
    <row r="1312" spans="1:10" x14ac:dyDescent="0.35">
      <c r="A1312" s="148">
        <v>5.2533333333333303</v>
      </c>
      <c r="B1312" s="148">
        <v>37</v>
      </c>
      <c r="C1312" s="148" t="s">
        <v>124</v>
      </c>
      <c r="D1312" s="148">
        <v>34</v>
      </c>
      <c r="E1312" s="148" t="s">
        <v>201</v>
      </c>
      <c r="F1312" s="148">
        <v>3.4790000000000001</v>
      </c>
      <c r="G1312" s="148">
        <v>1500</v>
      </c>
      <c r="H1312" s="148">
        <v>0.52200000000000002</v>
      </c>
      <c r="I1312" s="148" t="s">
        <v>192</v>
      </c>
      <c r="J1312" s="148" t="s">
        <v>75</v>
      </c>
    </row>
    <row r="1313" spans="1:10" x14ac:dyDescent="0.35">
      <c r="A1313" s="148">
        <v>5.3033333333333301</v>
      </c>
      <c r="B1313" s="148">
        <v>37</v>
      </c>
      <c r="C1313" s="148" t="s">
        <v>124</v>
      </c>
      <c r="D1313" s="148">
        <v>35</v>
      </c>
      <c r="E1313" s="148" t="s">
        <v>201</v>
      </c>
      <c r="F1313" s="148">
        <v>3.4790000000000001</v>
      </c>
      <c r="G1313" s="148">
        <v>1500</v>
      </c>
      <c r="H1313" s="148">
        <v>0.52200000000000002</v>
      </c>
      <c r="I1313" s="148" t="s">
        <v>192</v>
      </c>
      <c r="J1313" s="148" t="s">
        <v>75</v>
      </c>
    </row>
    <row r="1314" spans="1:10" x14ac:dyDescent="0.35">
      <c r="A1314" s="148">
        <v>5.3533333333333299</v>
      </c>
      <c r="B1314" s="148">
        <v>37</v>
      </c>
      <c r="C1314" s="148" t="s">
        <v>124</v>
      </c>
      <c r="D1314" s="148">
        <v>32</v>
      </c>
      <c r="E1314" s="148" t="s">
        <v>201</v>
      </c>
      <c r="F1314" s="148">
        <v>3.4790000000000001</v>
      </c>
      <c r="G1314" s="148">
        <v>1500</v>
      </c>
      <c r="H1314" s="148">
        <v>0.52200000000000002</v>
      </c>
      <c r="I1314" s="148" t="s">
        <v>192</v>
      </c>
      <c r="J1314" s="148" t="s">
        <v>75</v>
      </c>
    </row>
    <row r="1315" spans="1:10" x14ac:dyDescent="0.35">
      <c r="A1315" s="148">
        <v>5.4033333333333298</v>
      </c>
      <c r="B1315" s="148">
        <v>37</v>
      </c>
      <c r="C1315" s="148" t="s">
        <v>124</v>
      </c>
      <c r="D1315" s="148">
        <v>38</v>
      </c>
      <c r="E1315" s="148" t="s">
        <v>201</v>
      </c>
      <c r="F1315" s="148">
        <v>3.4790000000000001</v>
      </c>
      <c r="G1315" s="148">
        <v>1500</v>
      </c>
      <c r="H1315" s="148">
        <v>0.52200000000000002</v>
      </c>
      <c r="I1315" s="148" t="s">
        <v>192</v>
      </c>
      <c r="J1315" s="148" t="s">
        <v>75</v>
      </c>
    </row>
    <row r="1316" spans="1:10" x14ac:dyDescent="0.35">
      <c r="A1316" s="148">
        <v>5.4533333333333296</v>
      </c>
      <c r="B1316" s="148">
        <v>37</v>
      </c>
      <c r="C1316" s="148" t="s">
        <v>124</v>
      </c>
      <c r="D1316" s="148">
        <v>34</v>
      </c>
      <c r="E1316" s="148" t="s">
        <v>201</v>
      </c>
      <c r="F1316" s="148">
        <v>3.4790000000000001</v>
      </c>
      <c r="G1316" s="148">
        <v>1500</v>
      </c>
      <c r="H1316" s="148">
        <v>0.52200000000000002</v>
      </c>
      <c r="I1316" s="148" t="s">
        <v>192</v>
      </c>
      <c r="J1316" s="148" t="s">
        <v>75</v>
      </c>
    </row>
    <row r="1317" spans="1:10" x14ac:dyDescent="0.35">
      <c r="A1317" s="148">
        <v>5.5033333333333303</v>
      </c>
      <c r="B1317" s="148">
        <v>37</v>
      </c>
      <c r="C1317" s="148" t="s">
        <v>124</v>
      </c>
      <c r="D1317" s="148">
        <v>40</v>
      </c>
      <c r="E1317" s="148" t="s">
        <v>201</v>
      </c>
      <c r="F1317" s="148">
        <v>3.4790000000000001</v>
      </c>
      <c r="G1317" s="148">
        <v>1500</v>
      </c>
      <c r="H1317" s="148">
        <v>0.52200000000000002</v>
      </c>
      <c r="I1317" s="148" t="s">
        <v>192</v>
      </c>
      <c r="J1317" s="148" t="s">
        <v>75</v>
      </c>
    </row>
    <row r="1318" spans="1:10" x14ac:dyDescent="0.35">
      <c r="A1318" s="148">
        <v>5.5533333333333301</v>
      </c>
      <c r="B1318" s="148">
        <v>37.1</v>
      </c>
      <c r="C1318" s="148" t="s">
        <v>124</v>
      </c>
      <c r="D1318" s="148">
        <v>40</v>
      </c>
      <c r="E1318" s="148" t="s">
        <v>201</v>
      </c>
      <c r="F1318" s="148">
        <v>3.4790000000000001</v>
      </c>
      <c r="G1318" s="148">
        <v>1500</v>
      </c>
      <c r="H1318" s="148">
        <v>0.52200000000000002</v>
      </c>
      <c r="I1318" s="148" t="s">
        <v>192</v>
      </c>
      <c r="J1318" s="148" t="s">
        <v>75</v>
      </c>
    </row>
    <row r="1319" spans="1:10" x14ac:dyDescent="0.35">
      <c r="A1319" s="148">
        <v>5.6033333333333299</v>
      </c>
      <c r="B1319" s="148">
        <v>37</v>
      </c>
      <c r="C1319" s="148" t="s">
        <v>124</v>
      </c>
      <c r="D1319" s="148">
        <v>37</v>
      </c>
      <c r="E1319" s="148" t="s">
        <v>201</v>
      </c>
      <c r="F1319" s="148">
        <v>3.4790000000000001</v>
      </c>
      <c r="G1319" s="148">
        <v>1500</v>
      </c>
      <c r="H1319" s="148">
        <v>0.52200000000000002</v>
      </c>
      <c r="I1319" s="148" t="s">
        <v>192</v>
      </c>
      <c r="J1319" s="148" t="s">
        <v>75</v>
      </c>
    </row>
    <row r="1320" spans="1:10" x14ac:dyDescent="0.35">
      <c r="A1320" s="148">
        <v>5.6533333333333298</v>
      </c>
      <c r="B1320" s="148">
        <v>37</v>
      </c>
      <c r="C1320" s="148" t="s">
        <v>124</v>
      </c>
      <c r="D1320" s="148">
        <v>40</v>
      </c>
      <c r="E1320" s="148" t="s">
        <v>201</v>
      </c>
      <c r="F1320" s="148">
        <v>3.4790000000000001</v>
      </c>
      <c r="G1320" s="148">
        <v>1500</v>
      </c>
      <c r="H1320" s="148">
        <v>0.52200000000000002</v>
      </c>
      <c r="I1320" s="148" t="s">
        <v>192</v>
      </c>
      <c r="J1320" s="148" t="s">
        <v>75</v>
      </c>
    </row>
    <row r="1321" spans="1:10" x14ac:dyDescent="0.35">
      <c r="A1321" s="148">
        <v>5.7033333333333296</v>
      </c>
      <c r="B1321" s="148">
        <v>37</v>
      </c>
      <c r="C1321" s="148" t="s">
        <v>124</v>
      </c>
      <c r="D1321" s="148">
        <v>32</v>
      </c>
      <c r="E1321" s="148" t="s">
        <v>201</v>
      </c>
      <c r="F1321" s="148">
        <v>3.4790000000000001</v>
      </c>
      <c r="G1321" s="148">
        <v>1500</v>
      </c>
      <c r="H1321" s="148">
        <v>0.52200000000000002</v>
      </c>
      <c r="I1321" s="148" t="s">
        <v>192</v>
      </c>
      <c r="J1321" s="148" t="s">
        <v>75</v>
      </c>
    </row>
    <row r="1322" spans="1:10" x14ac:dyDescent="0.35">
      <c r="A1322" s="148">
        <v>5.7533333333333303</v>
      </c>
      <c r="B1322" s="148">
        <v>37</v>
      </c>
      <c r="C1322" s="148" t="s">
        <v>124</v>
      </c>
      <c r="D1322" s="148">
        <v>38</v>
      </c>
      <c r="E1322" s="148" t="s">
        <v>201</v>
      </c>
      <c r="F1322" s="148">
        <v>3.4790000000000001</v>
      </c>
      <c r="G1322" s="148">
        <v>1500</v>
      </c>
      <c r="H1322" s="148">
        <v>0.52200000000000002</v>
      </c>
      <c r="I1322" s="148" t="s">
        <v>192</v>
      </c>
      <c r="J1322" s="148" t="s">
        <v>75</v>
      </c>
    </row>
    <row r="1323" spans="1:10" x14ac:dyDescent="0.35">
      <c r="A1323" s="148">
        <v>5.8033333333333301</v>
      </c>
      <c r="B1323" s="148">
        <v>37</v>
      </c>
      <c r="C1323" s="148" t="s">
        <v>124</v>
      </c>
      <c r="D1323" s="148">
        <v>34</v>
      </c>
      <c r="E1323" s="148" t="s">
        <v>201</v>
      </c>
      <c r="F1323" s="148">
        <v>3.4790000000000001</v>
      </c>
      <c r="G1323" s="148">
        <v>1500</v>
      </c>
      <c r="H1323" s="148">
        <v>0.52200000000000002</v>
      </c>
      <c r="I1323" s="148" t="s">
        <v>192</v>
      </c>
      <c r="J1323" s="148" t="s">
        <v>75</v>
      </c>
    </row>
    <row r="1324" spans="1:10" x14ac:dyDescent="0.35">
      <c r="A1324" s="148">
        <v>5.8533333333333299</v>
      </c>
      <c r="B1324" s="148">
        <v>37</v>
      </c>
      <c r="C1324" s="148" t="s">
        <v>124</v>
      </c>
      <c r="D1324" s="148">
        <v>34</v>
      </c>
      <c r="E1324" s="148" t="s">
        <v>201</v>
      </c>
      <c r="F1324" s="148">
        <v>3.4790000000000001</v>
      </c>
      <c r="G1324" s="148">
        <v>1500</v>
      </c>
      <c r="H1324" s="148">
        <v>0.52200000000000002</v>
      </c>
      <c r="I1324" s="148" t="s">
        <v>192</v>
      </c>
      <c r="J1324" s="148" t="s">
        <v>75</v>
      </c>
    </row>
    <row r="1325" spans="1:10" x14ac:dyDescent="0.35">
      <c r="A1325" s="148">
        <v>5.9033333333333298</v>
      </c>
      <c r="B1325" s="148">
        <v>37</v>
      </c>
      <c r="C1325" s="148" t="s">
        <v>124</v>
      </c>
      <c r="D1325" s="148">
        <v>32</v>
      </c>
      <c r="E1325" s="148" t="s">
        <v>201</v>
      </c>
      <c r="F1325" s="148">
        <v>3.4790000000000001</v>
      </c>
      <c r="G1325" s="148">
        <v>1500</v>
      </c>
      <c r="H1325" s="148">
        <v>0.52200000000000002</v>
      </c>
      <c r="I1325" s="148" t="s">
        <v>192</v>
      </c>
      <c r="J1325" s="148" t="s">
        <v>75</v>
      </c>
    </row>
    <row r="1326" spans="1:10" x14ac:dyDescent="0.35">
      <c r="A1326" s="148">
        <v>5.9533333333333296</v>
      </c>
      <c r="B1326" s="148">
        <v>37</v>
      </c>
      <c r="C1326" s="148" t="s">
        <v>124</v>
      </c>
      <c r="D1326" s="148">
        <v>41</v>
      </c>
      <c r="E1326" s="148" t="s">
        <v>201</v>
      </c>
      <c r="F1326" s="148">
        <v>3.4790000000000001</v>
      </c>
      <c r="G1326" s="148">
        <v>1500</v>
      </c>
      <c r="H1326" s="148">
        <v>0.52200000000000002</v>
      </c>
      <c r="I1326" s="148" t="s">
        <v>192</v>
      </c>
      <c r="J1326" s="148" t="s">
        <v>75</v>
      </c>
    </row>
    <row r="1327" spans="1:10" x14ac:dyDescent="0.35">
      <c r="A1327" s="148">
        <v>6.0033333333333303</v>
      </c>
      <c r="B1327" s="148">
        <v>37</v>
      </c>
      <c r="C1327" s="148" t="s">
        <v>124</v>
      </c>
      <c r="D1327" s="148">
        <v>37</v>
      </c>
      <c r="E1327" s="148" t="s">
        <v>201</v>
      </c>
      <c r="F1327" s="148">
        <v>3.4790000000000001</v>
      </c>
      <c r="G1327" s="148">
        <v>1500</v>
      </c>
      <c r="H1327" s="148">
        <v>0.52200000000000002</v>
      </c>
      <c r="I1327" s="148" t="s">
        <v>192</v>
      </c>
      <c r="J1327" s="148" t="s">
        <v>75</v>
      </c>
    </row>
    <row r="1328" spans="1:10" x14ac:dyDescent="0.35">
      <c r="A1328" s="148">
        <v>6.0533333333333301</v>
      </c>
      <c r="B1328" s="148">
        <v>37</v>
      </c>
      <c r="C1328" s="148" t="s">
        <v>124</v>
      </c>
      <c r="D1328" s="148">
        <v>41</v>
      </c>
      <c r="E1328" s="148" t="s">
        <v>201</v>
      </c>
      <c r="F1328" s="148">
        <v>3.4790000000000001</v>
      </c>
      <c r="G1328" s="148">
        <v>1500</v>
      </c>
      <c r="H1328" s="148">
        <v>0.52200000000000002</v>
      </c>
      <c r="I1328" s="148" t="s">
        <v>192</v>
      </c>
      <c r="J1328" s="148" t="s">
        <v>75</v>
      </c>
    </row>
    <row r="1329" spans="1:10" x14ac:dyDescent="0.35">
      <c r="A1329" s="148">
        <v>6.1033333333333299</v>
      </c>
      <c r="B1329" s="148">
        <v>37</v>
      </c>
      <c r="C1329" s="148" t="s">
        <v>124</v>
      </c>
      <c r="D1329" s="148">
        <v>39</v>
      </c>
      <c r="E1329" s="148" t="s">
        <v>201</v>
      </c>
      <c r="F1329" s="148">
        <v>3.4790000000000001</v>
      </c>
      <c r="G1329" s="148">
        <v>1500</v>
      </c>
      <c r="H1329" s="148">
        <v>0.52200000000000002</v>
      </c>
      <c r="I1329" s="148" t="s">
        <v>192</v>
      </c>
      <c r="J1329" s="148" t="s">
        <v>75</v>
      </c>
    </row>
    <row r="1330" spans="1:10" x14ac:dyDescent="0.35">
      <c r="A1330" s="148">
        <v>6.1533333333333298</v>
      </c>
      <c r="B1330" s="148">
        <v>37</v>
      </c>
      <c r="C1330" s="148" t="s">
        <v>124</v>
      </c>
      <c r="D1330" s="148">
        <v>29</v>
      </c>
      <c r="E1330" s="148" t="s">
        <v>201</v>
      </c>
      <c r="F1330" s="148">
        <v>3.4790000000000001</v>
      </c>
      <c r="G1330" s="148">
        <v>1500</v>
      </c>
      <c r="H1330" s="148">
        <v>0.52200000000000002</v>
      </c>
      <c r="I1330" s="148" t="s">
        <v>192</v>
      </c>
      <c r="J1330" s="148" t="s">
        <v>75</v>
      </c>
    </row>
    <row r="1331" spans="1:10" x14ac:dyDescent="0.35">
      <c r="A1331" s="148">
        <v>6.2033333333333296</v>
      </c>
      <c r="B1331" s="148">
        <v>37</v>
      </c>
      <c r="C1331" s="148" t="s">
        <v>124</v>
      </c>
      <c r="D1331" s="148">
        <v>39</v>
      </c>
      <c r="E1331" s="148" t="s">
        <v>201</v>
      </c>
      <c r="F1331" s="148">
        <v>3.4790000000000001</v>
      </c>
      <c r="G1331" s="148">
        <v>1500</v>
      </c>
      <c r="H1331" s="148">
        <v>0.52200000000000002</v>
      </c>
      <c r="I1331" s="148" t="s">
        <v>192</v>
      </c>
      <c r="J1331" s="148" t="s">
        <v>75</v>
      </c>
    </row>
    <row r="1332" spans="1:10" x14ac:dyDescent="0.35">
      <c r="A1332" s="148">
        <v>6.2533333333333303</v>
      </c>
      <c r="B1332" s="148">
        <v>37.1</v>
      </c>
      <c r="C1332" s="148" t="s">
        <v>124</v>
      </c>
      <c r="D1332" s="148">
        <v>29</v>
      </c>
      <c r="E1332" s="148" t="s">
        <v>201</v>
      </c>
      <c r="F1332" s="148">
        <v>3.4790000000000001</v>
      </c>
      <c r="G1332" s="148">
        <v>1500</v>
      </c>
      <c r="H1332" s="148">
        <v>0.52200000000000002</v>
      </c>
      <c r="I1332" s="148" t="s">
        <v>192</v>
      </c>
      <c r="J1332" s="148" t="s">
        <v>75</v>
      </c>
    </row>
    <row r="1333" spans="1:10" x14ac:dyDescent="0.35">
      <c r="A1333" s="148">
        <v>6.3033333333333301</v>
      </c>
      <c r="B1333" s="148">
        <v>37</v>
      </c>
      <c r="C1333" s="148" t="s">
        <v>124</v>
      </c>
      <c r="D1333" s="148">
        <v>37</v>
      </c>
      <c r="E1333" s="148" t="s">
        <v>201</v>
      </c>
      <c r="F1333" s="148">
        <v>3.4790000000000001</v>
      </c>
      <c r="G1333" s="148">
        <v>1500</v>
      </c>
      <c r="H1333" s="148">
        <v>0.52200000000000002</v>
      </c>
      <c r="I1333" s="148" t="s">
        <v>192</v>
      </c>
      <c r="J1333" s="148" t="s">
        <v>75</v>
      </c>
    </row>
    <row r="1334" spans="1:10" x14ac:dyDescent="0.35">
      <c r="A1334" s="148">
        <v>6.3533333333333299</v>
      </c>
      <c r="B1334" s="148">
        <v>37</v>
      </c>
      <c r="C1334" s="148" t="s">
        <v>124</v>
      </c>
      <c r="D1334" s="148">
        <v>35</v>
      </c>
      <c r="E1334" s="148" t="s">
        <v>201</v>
      </c>
      <c r="F1334" s="148">
        <v>3.4790000000000001</v>
      </c>
      <c r="G1334" s="148">
        <v>1500</v>
      </c>
      <c r="H1334" s="148">
        <v>0.52200000000000002</v>
      </c>
      <c r="I1334" s="148" t="s">
        <v>192</v>
      </c>
      <c r="J1334" s="148" t="s">
        <v>75</v>
      </c>
    </row>
    <row r="1335" spans="1:10" x14ac:dyDescent="0.35">
      <c r="A1335" s="148">
        <v>6.4033333333333298</v>
      </c>
      <c r="B1335" s="148">
        <v>37</v>
      </c>
      <c r="C1335" s="148" t="s">
        <v>124</v>
      </c>
      <c r="D1335" s="148">
        <v>31</v>
      </c>
      <c r="E1335" s="148" t="s">
        <v>201</v>
      </c>
      <c r="F1335" s="148">
        <v>3.4790000000000001</v>
      </c>
      <c r="G1335" s="148">
        <v>1500</v>
      </c>
      <c r="H1335" s="148">
        <v>0.52200000000000002</v>
      </c>
      <c r="I1335" s="148" t="s">
        <v>192</v>
      </c>
      <c r="J1335" s="148" t="s">
        <v>75</v>
      </c>
    </row>
    <row r="1336" spans="1:10" x14ac:dyDescent="0.35">
      <c r="A1336" s="148">
        <v>6.4533333333333296</v>
      </c>
      <c r="B1336" s="148">
        <v>37</v>
      </c>
      <c r="C1336" s="148" t="s">
        <v>124</v>
      </c>
      <c r="D1336" s="148">
        <v>36</v>
      </c>
      <c r="E1336" s="148" t="s">
        <v>201</v>
      </c>
      <c r="F1336" s="148">
        <v>3.4790000000000001</v>
      </c>
      <c r="G1336" s="148">
        <v>1500</v>
      </c>
      <c r="H1336" s="148">
        <v>0.52200000000000002</v>
      </c>
      <c r="I1336" s="148" t="s">
        <v>192</v>
      </c>
      <c r="J1336" s="148" t="s">
        <v>75</v>
      </c>
    </row>
    <row r="1337" spans="1:10" x14ac:dyDescent="0.35">
      <c r="A1337" s="148">
        <v>6.5033333333333303</v>
      </c>
      <c r="B1337" s="148">
        <v>37</v>
      </c>
      <c r="C1337" s="148" t="s">
        <v>124</v>
      </c>
      <c r="D1337" s="148">
        <v>40</v>
      </c>
      <c r="E1337" s="148" t="s">
        <v>201</v>
      </c>
      <c r="F1337" s="148">
        <v>3.4790000000000001</v>
      </c>
      <c r="G1337" s="148">
        <v>1500</v>
      </c>
      <c r="H1337" s="148">
        <v>0.52200000000000002</v>
      </c>
      <c r="I1337" s="148" t="s">
        <v>192</v>
      </c>
      <c r="J1337" s="148" t="s">
        <v>75</v>
      </c>
    </row>
    <row r="1338" spans="1:10" x14ac:dyDescent="0.35">
      <c r="A1338" s="148">
        <v>6.5533333333333301</v>
      </c>
      <c r="B1338" s="148">
        <v>37</v>
      </c>
      <c r="C1338" s="148" t="s">
        <v>124</v>
      </c>
      <c r="D1338" s="148">
        <v>34</v>
      </c>
      <c r="E1338" s="148" t="s">
        <v>201</v>
      </c>
      <c r="F1338" s="148">
        <v>3.4790000000000001</v>
      </c>
      <c r="G1338" s="148">
        <v>1500</v>
      </c>
      <c r="H1338" s="148">
        <v>0.52200000000000002</v>
      </c>
      <c r="I1338" s="148" t="s">
        <v>192</v>
      </c>
      <c r="J1338" s="148" t="s">
        <v>75</v>
      </c>
    </row>
    <row r="1339" spans="1:10" x14ac:dyDescent="0.35">
      <c r="A1339" s="148">
        <v>6.6033333333333299</v>
      </c>
      <c r="B1339" s="148">
        <v>37</v>
      </c>
      <c r="C1339" s="148" t="s">
        <v>124</v>
      </c>
      <c r="D1339" s="148">
        <v>41</v>
      </c>
      <c r="E1339" s="148" t="s">
        <v>201</v>
      </c>
      <c r="F1339" s="148">
        <v>3.4790000000000001</v>
      </c>
      <c r="G1339" s="148">
        <v>1500</v>
      </c>
      <c r="H1339" s="148">
        <v>0.52200000000000002</v>
      </c>
      <c r="I1339" s="148" t="s">
        <v>192</v>
      </c>
      <c r="J1339" s="148" t="s">
        <v>75</v>
      </c>
    </row>
    <row r="1340" spans="1:10" x14ac:dyDescent="0.35">
      <c r="A1340" s="148">
        <v>6.6533333333333298</v>
      </c>
      <c r="B1340" s="148">
        <v>37</v>
      </c>
      <c r="C1340" s="148" t="s">
        <v>124</v>
      </c>
      <c r="D1340" s="148">
        <v>36</v>
      </c>
      <c r="E1340" s="148" t="s">
        <v>201</v>
      </c>
      <c r="F1340" s="148">
        <v>3.4790000000000001</v>
      </c>
      <c r="G1340" s="148">
        <v>1500</v>
      </c>
      <c r="H1340" s="148">
        <v>0.52200000000000002</v>
      </c>
      <c r="I1340" s="148" t="s">
        <v>192</v>
      </c>
      <c r="J1340" s="148" t="s">
        <v>75</v>
      </c>
    </row>
    <row r="1341" spans="1:10" x14ac:dyDescent="0.35">
      <c r="A1341" s="148">
        <v>6.7033333333333296</v>
      </c>
      <c r="B1341" s="148">
        <v>37</v>
      </c>
      <c r="C1341" s="148" t="s">
        <v>124</v>
      </c>
      <c r="D1341" s="148">
        <v>44</v>
      </c>
      <c r="E1341" s="148" t="s">
        <v>201</v>
      </c>
      <c r="F1341" s="148">
        <v>3.4790000000000001</v>
      </c>
      <c r="G1341" s="148">
        <v>1500</v>
      </c>
      <c r="H1341" s="148">
        <v>0.52200000000000002</v>
      </c>
      <c r="I1341" s="148" t="s">
        <v>192</v>
      </c>
      <c r="J1341" s="148" t="s">
        <v>75</v>
      </c>
    </row>
    <row r="1342" spans="1:10" x14ac:dyDescent="0.35">
      <c r="A1342" s="148">
        <v>6.7533333333333303</v>
      </c>
      <c r="B1342" s="148">
        <v>37</v>
      </c>
      <c r="C1342" s="148" t="s">
        <v>124</v>
      </c>
      <c r="D1342" s="148">
        <v>37</v>
      </c>
      <c r="E1342" s="148" t="s">
        <v>201</v>
      </c>
      <c r="F1342" s="148">
        <v>3.4790000000000001</v>
      </c>
      <c r="G1342" s="148">
        <v>1500</v>
      </c>
      <c r="H1342" s="148">
        <v>0.52200000000000002</v>
      </c>
      <c r="I1342" s="148" t="s">
        <v>192</v>
      </c>
      <c r="J1342" s="148" t="s">
        <v>75</v>
      </c>
    </row>
    <row r="1343" spans="1:10" x14ac:dyDescent="0.35">
      <c r="A1343" s="148">
        <v>6.8033333333333301</v>
      </c>
      <c r="B1343" s="148">
        <v>37</v>
      </c>
      <c r="C1343" s="148" t="s">
        <v>124</v>
      </c>
      <c r="D1343" s="148">
        <v>42</v>
      </c>
      <c r="E1343" s="148" t="s">
        <v>201</v>
      </c>
      <c r="F1343" s="148">
        <v>3.4790000000000001</v>
      </c>
      <c r="G1343" s="148">
        <v>1500</v>
      </c>
      <c r="H1343" s="148">
        <v>0.52200000000000002</v>
      </c>
      <c r="I1343" s="148" t="s">
        <v>192</v>
      </c>
      <c r="J1343" s="148" t="s">
        <v>75</v>
      </c>
    </row>
    <row r="1344" spans="1:10" x14ac:dyDescent="0.35">
      <c r="A1344" s="148">
        <v>6.8533333333333299</v>
      </c>
      <c r="B1344" s="148">
        <v>37</v>
      </c>
      <c r="C1344" s="148" t="s">
        <v>124</v>
      </c>
      <c r="D1344" s="148">
        <v>47</v>
      </c>
      <c r="E1344" s="148" t="s">
        <v>201</v>
      </c>
      <c r="F1344" s="148">
        <v>3.4790000000000001</v>
      </c>
      <c r="G1344" s="148">
        <v>1500</v>
      </c>
      <c r="H1344" s="148">
        <v>0.52200000000000002</v>
      </c>
      <c r="I1344" s="148" t="s">
        <v>192</v>
      </c>
      <c r="J1344" s="148" t="s">
        <v>75</v>
      </c>
    </row>
    <row r="1345" spans="1:10" x14ac:dyDescent="0.35">
      <c r="A1345" s="148">
        <v>6.9033333333333298</v>
      </c>
      <c r="B1345" s="148">
        <v>37</v>
      </c>
      <c r="C1345" s="148" t="s">
        <v>124</v>
      </c>
      <c r="D1345" s="148">
        <v>43</v>
      </c>
      <c r="E1345" s="148" t="s">
        <v>201</v>
      </c>
      <c r="F1345" s="148">
        <v>3.4790000000000001</v>
      </c>
      <c r="G1345" s="148">
        <v>1500</v>
      </c>
      <c r="H1345" s="148">
        <v>0.52200000000000002</v>
      </c>
      <c r="I1345" s="148" t="s">
        <v>192</v>
      </c>
      <c r="J1345" s="148" t="s">
        <v>75</v>
      </c>
    </row>
    <row r="1346" spans="1:10" x14ac:dyDescent="0.35">
      <c r="A1346" s="148">
        <v>6.9533333333333296</v>
      </c>
      <c r="B1346" s="148">
        <v>37</v>
      </c>
      <c r="C1346" s="148" t="s">
        <v>124</v>
      </c>
      <c r="D1346" s="148">
        <v>34</v>
      </c>
      <c r="E1346" s="148" t="s">
        <v>201</v>
      </c>
      <c r="F1346" s="148">
        <v>3.4790000000000001</v>
      </c>
      <c r="G1346" s="148">
        <v>1500</v>
      </c>
      <c r="H1346" s="148">
        <v>0.52200000000000002</v>
      </c>
      <c r="I1346" s="148" t="s">
        <v>192</v>
      </c>
      <c r="J1346" s="148" t="s">
        <v>75</v>
      </c>
    </row>
    <row r="1347" spans="1:10" x14ac:dyDescent="0.35">
      <c r="A1347" s="148">
        <v>7.0033333333333303</v>
      </c>
      <c r="B1347" s="148">
        <v>37</v>
      </c>
      <c r="C1347" s="148" t="s">
        <v>124</v>
      </c>
      <c r="D1347" s="148">
        <v>40</v>
      </c>
      <c r="E1347" s="148" t="s">
        <v>201</v>
      </c>
      <c r="F1347" s="148">
        <v>3.4790000000000001</v>
      </c>
      <c r="G1347" s="148">
        <v>1500</v>
      </c>
      <c r="H1347" s="148">
        <v>0.52200000000000002</v>
      </c>
      <c r="I1347" s="148" t="s">
        <v>192</v>
      </c>
      <c r="J1347" s="148" t="s">
        <v>75</v>
      </c>
    </row>
    <row r="1348" spans="1:10" x14ac:dyDescent="0.35">
      <c r="A1348" s="148">
        <v>7.0533333333333301</v>
      </c>
      <c r="B1348" s="148">
        <v>37</v>
      </c>
      <c r="C1348" s="148" t="s">
        <v>124</v>
      </c>
      <c r="D1348" s="148">
        <v>40</v>
      </c>
      <c r="E1348" s="148" t="s">
        <v>201</v>
      </c>
      <c r="F1348" s="148">
        <v>3.4790000000000001</v>
      </c>
      <c r="G1348" s="148">
        <v>1500</v>
      </c>
      <c r="H1348" s="148">
        <v>0.52200000000000002</v>
      </c>
      <c r="I1348" s="148" t="s">
        <v>192</v>
      </c>
      <c r="J1348" s="148" t="s">
        <v>75</v>
      </c>
    </row>
    <row r="1349" spans="1:10" x14ac:dyDescent="0.35">
      <c r="A1349" s="148">
        <v>7.1033333333333299</v>
      </c>
      <c r="B1349" s="148">
        <v>37</v>
      </c>
      <c r="C1349" s="148" t="s">
        <v>124</v>
      </c>
      <c r="D1349" s="148">
        <v>39</v>
      </c>
      <c r="E1349" s="148" t="s">
        <v>201</v>
      </c>
      <c r="F1349" s="148">
        <v>3.4790000000000001</v>
      </c>
      <c r="G1349" s="148">
        <v>1500</v>
      </c>
      <c r="H1349" s="148">
        <v>0.52200000000000002</v>
      </c>
      <c r="I1349" s="148" t="s">
        <v>192</v>
      </c>
      <c r="J1349" s="148" t="s">
        <v>75</v>
      </c>
    </row>
    <row r="1350" spans="1:10" x14ac:dyDescent="0.35">
      <c r="A1350" s="148">
        <v>7.1533333333333298</v>
      </c>
      <c r="B1350" s="148">
        <v>37</v>
      </c>
      <c r="C1350" s="148" t="s">
        <v>124</v>
      </c>
      <c r="D1350" s="148">
        <v>40</v>
      </c>
      <c r="E1350" s="148" t="s">
        <v>201</v>
      </c>
      <c r="F1350" s="148">
        <v>3.4790000000000001</v>
      </c>
      <c r="G1350" s="148">
        <v>1500</v>
      </c>
      <c r="H1350" s="148">
        <v>0.52200000000000002</v>
      </c>
      <c r="I1350" s="148" t="s">
        <v>192</v>
      </c>
      <c r="J1350" s="148" t="s">
        <v>75</v>
      </c>
    </row>
    <row r="1351" spans="1:10" x14ac:dyDescent="0.35">
      <c r="A1351" s="148">
        <v>7.2033333333333296</v>
      </c>
      <c r="B1351" s="148">
        <v>37</v>
      </c>
      <c r="C1351" s="148" t="s">
        <v>124</v>
      </c>
      <c r="D1351" s="148">
        <v>40</v>
      </c>
      <c r="E1351" s="148" t="s">
        <v>201</v>
      </c>
      <c r="F1351" s="148">
        <v>3.4790000000000001</v>
      </c>
      <c r="G1351" s="148">
        <v>1500</v>
      </c>
      <c r="H1351" s="148">
        <v>0.52200000000000002</v>
      </c>
      <c r="I1351" s="148" t="s">
        <v>192</v>
      </c>
      <c r="J1351" s="148" t="s">
        <v>75</v>
      </c>
    </row>
    <row r="1352" spans="1:10" x14ac:dyDescent="0.35">
      <c r="A1352" s="148">
        <v>7.2533333333333303</v>
      </c>
      <c r="B1352" s="148">
        <v>37</v>
      </c>
      <c r="C1352" s="148" t="s">
        <v>124</v>
      </c>
      <c r="D1352" s="148">
        <v>39</v>
      </c>
      <c r="E1352" s="148" t="s">
        <v>201</v>
      </c>
      <c r="F1352" s="148">
        <v>3.4790000000000001</v>
      </c>
      <c r="G1352" s="148">
        <v>1500</v>
      </c>
      <c r="H1352" s="148">
        <v>0.52200000000000002</v>
      </c>
      <c r="I1352" s="148" t="s">
        <v>192</v>
      </c>
      <c r="J1352" s="148" t="s">
        <v>75</v>
      </c>
    </row>
    <row r="1353" spans="1:10" x14ac:dyDescent="0.35">
      <c r="A1353" s="148">
        <v>7.3033333333333301</v>
      </c>
      <c r="B1353" s="148">
        <v>37</v>
      </c>
      <c r="C1353" s="148" t="s">
        <v>124</v>
      </c>
      <c r="D1353" s="148">
        <v>45</v>
      </c>
      <c r="E1353" s="148" t="s">
        <v>201</v>
      </c>
      <c r="F1353" s="148">
        <v>3.4790000000000001</v>
      </c>
      <c r="G1353" s="148">
        <v>1500</v>
      </c>
      <c r="H1353" s="148">
        <v>0.52200000000000002</v>
      </c>
      <c r="I1353" s="148" t="s">
        <v>192</v>
      </c>
      <c r="J1353" s="148" t="s">
        <v>75</v>
      </c>
    </row>
    <row r="1354" spans="1:10" x14ac:dyDescent="0.35">
      <c r="A1354" s="148">
        <v>7.3533333333333299</v>
      </c>
      <c r="B1354" s="148">
        <v>37</v>
      </c>
      <c r="C1354" s="148" t="s">
        <v>124</v>
      </c>
      <c r="D1354" s="148">
        <v>37</v>
      </c>
      <c r="E1354" s="148" t="s">
        <v>201</v>
      </c>
      <c r="F1354" s="148">
        <v>3.4790000000000001</v>
      </c>
      <c r="G1354" s="148">
        <v>1500</v>
      </c>
      <c r="H1354" s="148">
        <v>0.52200000000000002</v>
      </c>
      <c r="I1354" s="148" t="s">
        <v>192</v>
      </c>
      <c r="J1354" s="148" t="s">
        <v>75</v>
      </c>
    </row>
    <row r="1355" spans="1:10" x14ac:dyDescent="0.35">
      <c r="A1355" s="148">
        <v>7.4033333333333298</v>
      </c>
      <c r="B1355" s="148">
        <v>37</v>
      </c>
      <c r="C1355" s="148" t="s">
        <v>124</v>
      </c>
      <c r="D1355" s="148">
        <v>41</v>
      </c>
      <c r="E1355" s="148" t="s">
        <v>201</v>
      </c>
      <c r="F1355" s="148">
        <v>3.4790000000000001</v>
      </c>
      <c r="G1355" s="148">
        <v>1500</v>
      </c>
      <c r="H1355" s="148">
        <v>0.52200000000000002</v>
      </c>
      <c r="I1355" s="148" t="s">
        <v>192</v>
      </c>
      <c r="J1355" s="148" t="s">
        <v>75</v>
      </c>
    </row>
    <row r="1356" spans="1:10" x14ac:dyDescent="0.35">
      <c r="A1356" s="148">
        <v>7.4533333333333296</v>
      </c>
      <c r="B1356" s="148">
        <v>37</v>
      </c>
      <c r="C1356" s="148" t="s">
        <v>124</v>
      </c>
      <c r="D1356" s="148">
        <v>47</v>
      </c>
      <c r="E1356" s="148" t="s">
        <v>201</v>
      </c>
      <c r="F1356" s="148">
        <v>3.4790000000000001</v>
      </c>
      <c r="G1356" s="148">
        <v>1500</v>
      </c>
      <c r="H1356" s="148">
        <v>0.52200000000000002</v>
      </c>
      <c r="I1356" s="148" t="s">
        <v>192</v>
      </c>
      <c r="J1356" s="148" t="s">
        <v>75</v>
      </c>
    </row>
    <row r="1357" spans="1:10" x14ac:dyDescent="0.35">
      <c r="A1357" s="148">
        <v>7.5033333333333303</v>
      </c>
      <c r="B1357" s="148">
        <v>37</v>
      </c>
      <c r="C1357" s="148" t="s">
        <v>124</v>
      </c>
      <c r="D1357" s="148">
        <v>42</v>
      </c>
      <c r="E1357" s="148" t="s">
        <v>201</v>
      </c>
      <c r="F1357" s="148">
        <v>3.4790000000000001</v>
      </c>
      <c r="G1357" s="148">
        <v>1500</v>
      </c>
      <c r="H1357" s="148">
        <v>0.52200000000000002</v>
      </c>
      <c r="I1357" s="148" t="s">
        <v>192</v>
      </c>
      <c r="J1357" s="148" t="s">
        <v>75</v>
      </c>
    </row>
    <row r="1358" spans="1:10" x14ac:dyDescent="0.35">
      <c r="A1358" s="148">
        <v>7.5533333333333301</v>
      </c>
      <c r="B1358" s="148">
        <v>37</v>
      </c>
      <c r="C1358" s="148" t="s">
        <v>124</v>
      </c>
      <c r="D1358" s="148">
        <v>40</v>
      </c>
      <c r="E1358" s="148" t="s">
        <v>201</v>
      </c>
      <c r="F1358" s="148">
        <v>3.4790000000000001</v>
      </c>
      <c r="G1358" s="148">
        <v>1500</v>
      </c>
      <c r="H1358" s="148">
        <v>0.52200000000000002</v>
      </c>
      <c r="I1358" s="148" t="s">
        <v>192</v>
      </c>
      <c r="J1358" s="148" t="s">
        <v>75</v>
      </c>
    </row>
    <row r="1359" spans="1:10" x14ac:dyDescent="0.35">
      <c r="A1359" s="148">
        <v>7.6033333333333299</v>
      </c>
      <c r="B1359" s="148">
        <v>37</v>
      </c>
      <c r="C1359" s="148" t="s">
        <v>124</v>
      </c>
      <c r="D1359" s="148">
        <v>46</v>
      </c>
      <c r="E1359" s="148" t="s">
        <v>201</v>
      </c>
      <c r="F1359" s="148">
        <v>3.4790000000000001</v>
      </c>
      <c r="G1359" s="148">
        <v>1500</v>
      </c>
      <c r="H1359" s="148">
        <v>0.52200000000000002</v>
      </c>
      <c r="I1359" s="148" t="s">
        <v>192</v>
      </c>
      <c r="J1359" s="148" t="s">
        <v>75</v>
      </c>
    </row>
    <row r="1360" spans="1:10" x14ac:dyDescent="0.35">
      <c r="A1360" s="148">
        <v>7.6533333333333298</v>
      </c>
      <c r="B1360" s="148">
        <v>37</v>
      </c>
      <c r="C1360" s="148" t="s">
        <v>124</v>
      </c>
      <c r="D1360" s="148">
        <v>44</v>
      </c>
      <c r="E1360" s="148" t="s">
        <v>201</v>
      </c>
      <c r="F1360" s="148">
        <v>3.4790000000000001</v>
      </c>
      <c r="G1360" s="148">
        <v>1500</v>
      </c>
      <c r="H1360" s="148">
        <v>0.52200000000000002</v>
      </c>
      <c r="I1360" s="148" t="s">
        <v>192</v>
      </c>
      <c r="J1360" s="148" t="s">
        <v>75</v>
      </c>
    </row>
    <row r="1361" spans="1:10" x14ac:dyDescent="0.35">
      <c r="A1361" s="148">
        <v>7.7033333333333296</v>
      </c>
      <c r="B1361" s="148">
        <v>37</v>
      </c>
      <c r="C1361" s="148" t="s">
        <v>124</v>
      </c>
      <c r="D1361" s="148">
        <v>42</v>
      </c>
      <c r="E1361" s="148" t="s">
        <v>201</v>
      </c>
      <c r="F1361" s="148">
        <v>3.4790000000000001</v>
      </c>
      <c r="G1361" s="148">
        <v>1500</v>
      </c>
      <c r="H1361" s="148">
        <v>0.52200000000000002</v>
      </c>
      <c r="I1361" s="148" t="s">
        <v>192</v>
      </c>
      <c r="J1361" s="148" t="s">
        <v>75</v>
      </c>
    </row>
    <row r="1362" spans="1:10" x14ac:dyDescent="0.35">
      <c r="A1362" s="148">
        <v>7.7533333333333303</v>
      </c>
      <c r="B1362" s="148">
        <v>37</v>
      </c>
      <c r="C1362" s="148" t="s">
        <v>124</v>
      </c>
      <c r="D1362" s="148">
        <v>37</v>
      </c>
      <c r="E1362" s="148" t="s">
        <v>201</v>
      </c>
      <c r="F1362" s="148">
        <v>3.4790000000000001</v>
      </c>
      <c r="G1362" s="148">
        <v>1500</v>
      </c>
      <c r="H1362" s="148">
        <v>0.52200000000000002</v>
      </c>
      <c r="I1362" s="148" t="s">
        <v>192</v>
      </c>
      <c r="J1362" s="148" t="s">
        <v>75</v>
      </c>
    </row>
    <row r="1363" spans="1:10" x14ac:dyDescent="0.35">
      <c r="A1363" s="148">
        <v>7.8033333333333301</v>
      </c>
      <c r="B1363" s="148">
        <v>37</v>
      </c>
      <c r="C1363" s="148" t="s">
        <v>124</v>
      </c>
      <c r="D1363" s="148">
        <v>44</v>
      </c>
      <c r="E1363" s="148" t="s">
        <v>201</v>
      </c>
      <c r="F1363" s="148">
        <v>3.4790000000000001</v>
      </c>
      <c r="G1363" s="148">
        <v>1500</v>
      </c>
      <c r="H1363" s="148">
        <v>0.52200000000000002</v>
      </c>
      <c r="I1363" s="148" t="s">
        <v>192</v>
      </c>
      <c r="J1363" s="148" t="s">
        <v>75</v>
      </c>
    </row>
    <row r="1364" spans="1:10" x14ac:dyDescent="0.35">
      <c r="A1364" s="148">
        <v>7.8533333333333299</v>
      </c>
      <c r="B1364" s="148">
        <v>37.1</v>
      </c>
      <c r="C1364" s="148" t="s">
        <v>124</v>
      </c>
      <c r="D1364" s="148">
        <v>38</v>
      </c>
      <c r="E1364" s="148" t="s">
        <v>201</v>
      </c>
      <c r="F1364" s="148">
        <v>3.4790000000000001</v>
      </c>
      <c r="G1364" s="148">
        <v>1500</v>
      </c>
      <c r="H1364" s="148">
        <v>0.52200000000000002</v>
      </c>
      <c r="I1364" s="148" t="s">
        <v>192</v>
      </c>
      <c r="J1364" s="148" t="s">
        <v>75</v>
      </c>
    </row>
    <row r="1365" spans="1:10" x14ac:dyDescent="0.35">
      <c r="A1365" s="148">
        <v>7.9033333333333298</v>
      </c>
      <c r="B1365" s="148">
        <v>37</v>
      </c>
      <c r="C1365" s="148" t="s">
        <v>124</v>
      </c>
      <c r="D1365" s="148">
        <v>43</v>
      </c>
      <c r="E1365" s="148" t="s">
        <v>201</v>
      </c>
      <c r="F1365" s="148">
        <v>3.4790000000000001</v>
      </c>
      <c r="G1365" s="148">
        <v>1500</v>
      </c>
      <c r="H1365" s="148">
        <v>0.52200000000000002</v>
      </c>
      <c r="I1365" s="148" t="s">
        <v>192</v>
      </c>
      <c r="J1365" s="148" t="s">
        <v>75</v>
      </c>
    </row>
    <row r="1366" spans="1:10" x14ac:dyDescent="0.35">
      <c r="A1366" s="148">
        <v>7.9533333333333296</v>
      </c>
      <c r="B1366" s="148">
        <v>37</v>
      </c>
      <c r="C1366" s="148" t="s">
        <v>124</v>
      </c>
      <c r="D1366" s="148">
        <v>41</v>
      </c>
      <c r="E1366" s="148" t="s">
        <v>201</v>
      </c>
      <c r="F1366" s="148">
        <v>3.4790000000000001</v>
      </c>
      <c r="G1366" s="148">
        <v>1500</v>
      </c>
      <c r="H1366" s="148">
        <v>0.52200000000000002</v>
      </c>
      <c r="I1366" s="148" t="s">
        <v>192</v>
      </c>
      <c r="J1366" s="148" t="s">
        <v>75</v>
      </c>
    </row>
    <row r="1367" spans="1:10" x14ac:dyDescent="0.35">
      <c r="A1367" s="148">
        <v>8.0033333333333303</v>
      </c>
      <c r="B1367" s="148">
        <v>37</v>
      </c>
      <c r="C1367" s="148" t="s">
        <v>124</v>
      </c>
      <c r="D1367" s="148">
        <v>38</v>
      </c>
      <c r="E1367" s="148" t="s">
        <v>201</v>
      </c>
      <c r="F1367" s="148">
        <v>3.4790000000000001</v>
      </c>
      <c r="G1367" s="148">
        <v>1500</v>
      </c>
      <c r="H1367" s="148">
        <v>0.52200000000000002</v>
      </c>
      <c r="I1367" s="148" t="s">
        <v>192</v>
      </c>
      <c r="J1367" s="148" t="s">
        <v>75</v>
      </c>
    </row>
    <row r="1368" spans="1:10" x14ac:dyDescent="0.35">
      <c r="A1368" s="148">
        <v>8.0533333333333292</v>
      </c>
      <c r="B1368" s="148">
        <v>37</v>
      </c>
      <c r="C1368" s="148" t="s">
        <v>124</v>
      </c>
      <c r="D1368" s="148">
        <v>46</v>
      </c>
      <c r="E1368" s="148" t="s">
        <v>201</v>
      </c>
      <c r="F1368" s="148">
        <v>3.4790000000000001</v>
      </c>
      <c r="G1368" s="148">
        <v>1500</v>
      </c>
      <c r="H1368" s="148">
        <v>0.52200000000000002</v>
      </c>
      <c r="I1368" s="148" t="s">
        <v>192</v>
      </c>
      <c r="J1368" s="148" t="s">
        <v>75</v>
      </c>
    </row>
    <row r="1369" spans="1:10" x14ac:dyDescent="0.35">
      <c r="A1369" s="148">
        <v>8.1033333333333299</v>
      </c>
      <c r="B1369" s="148">
        <v>37</v>
      </c>
      <c r="C1369" s="148" t="s">
        <v>124</v>
      </c>
      <c r="D1369" s="148">
        <v>43</v>
      </c>
      <c r="E1369" s="148" t="s">
        <v>201</v>
      </c>
      <c r="F1369" s="148">
        <v>3.4790000000000001</v>
      </c>
      <c r="G1369" s="148">
        <v>1500</v>
      </c>
      <c r="H1369" s="148">
        <v>0.52200000000000002</v>
      </c>
      <c r="I1369" s="148" t="s">
        <v>192</v>
      </c>
      <c r="J1369" s="148" t="s">
        <v>75</v>
      </c>
    </row>
    <row r="1370" spans="1:10" x14ac:dyDescent="0.35">
      <c r="A1370" s="148">
        <v>8.1533333333333307</v>
      </c>
      <c r="B1370" s="148">
        <v>37</v>
      </c>
      <c r="C1370" s="148" t="s">
        <v>124</v>
      </c>
      <c r="D1370" s="148">
        <v>42</v>
      </c>
      <c r="E1370" s="148" t="s">
        <v>201</v>
      </c>
      <c r="F1370" s="148">
        <v>3.4790000000000001</v>
      </c>
      <c r="G1370" s="148">
        <v>1500</v>
      </c>
      <c r="H1370" s="148">
        <v>0.52200000000000002</v>
      </c>
      <c r="I1370" s="148" t="s">
        <v>192</v>
      </c>
      <c r="J1370" s="148" t="s">
        <v>75</v>
      </c>
    </row>
    <row r="1371" spans="1:10" x14ac:dyDescent="0.35">
      <c r="A1371" s="148">
        <v>8.2033333333333296</v>
      </c>
      <c r="B1371" s="148">
        <v>37</v>
      </c>
      <c r="C1371" s="148" t="s">
        <v>124</v>
      </c>
      <c r="D1371" s="148">
        <v>44</v>
      </c>
      <c r="E1371" s="148" t="s">
        <v>201</v>
      </c>
      <c r="F1371" s="148">
        <v>3.4790000000000001</v>
      </c>
      <c r="G1371" s="148">
        <v>1500</v>
      </c>
      <c r="H1371" s="148">
        <v>0.52200000000000002</v>
      </c>
      <c r="I1371" s="148" t="s">
        <v>192</v>
      </c>
      <c r="J1371" s="148" t="s">
        <v>75</v>
      </c>
    </row>
    <row r="1372" spans="1:10" x14ac:dyDescent="0.35">
      <c r="A1372" s="148">
        <v>8.2533333333333303</v>
      </c>
      <c r="B1372" s="148">
        <v>36.9</v>
      </c>
      <c r="C1372" s="148" t="s">
        <v>124</v>
      </c>
      <c r="D1372" s="148">
        <v>36</v>
      </c>
      <c r="E1372" s="148" t="s">
        <v>201</v>
      </c>
      <c r="F1372" s="148">
        <v>3.4790000000000001</v>
      </c>
      <c r="G1372" s="148">
        <v>1500</v>
      </c>
      <c r="H1372" s="148">
        <v>0.52200000000000002</v>
      </c>
      <c r="I1372" s="148" t="s">
        <v>192</v>
      </c>
      <c r="J1372" s="148" t="s">
        <v>75</v>
      </c>
    </row>
    <row r="1373" spans="1:10" x14ac:dyDescent="0.35">
      <c r="A1373" s="148">
        <v>8.3033333333333292</v>
      </c>
      <c r="B1373" s="148">
        <v>37</v>
      </c>
      <c r="C1373" s="148" t="s">
        <v>124</v>
      </c>
      <c r="D1373" s="148">
        <v>47</v>
      </c>
      <c r="E1373" s="148" t="s">
        <v>201</v>
      </c>
      <c r="F1373" s="148">
        <v>3.4790000000000001</v>
      </c>
      <c r="G1373" s="148">
        <v>1500</v>
      </c>
      <c r="H1373" s="148">
        <v>0.52200000000000002</v>
      </c>
      <c r="I1373" s="148" t="s">
        <v>192</v>
      </c>
      <c r="J1373" s="148" t="s">
        <v>75</v>
      </c>
    </row>
    <row r="1374" spans="1:10" x14ac:dyDescent="0.35">
      <c r="A1374" s="148">
        <v>8.3533333333333299</v>
      </c>
      <c r="B1374" s="148">
        <v>37</v>
      </c>
      <c r="C1374" s="148" t="s">
        <v>124</v>
      </c>
      <c r="D1374" s="148">
        <v>46</v>
      </c>
      <c r="E1374" s="148" t="s">
        <v>201</v>
      </c>
      <c r="F1374" s="148">
        <v>3.4790000000000001</v>
      </c>
      <c r="G1374" s="148">
        <v>1500</v>
      </c>
      <c r="H1374" s="148">
        <v>0.52200000000000002</v>
      </c>
      <c r="I1374" s="148" t="s">
        <v>192</v>
      </c>
      <c r="J1374" s="148" t="s">
        <v>75</v>
      </c>
    </row>
    <row r="1375" spans="1:10" x14ac:dyDescent="0.35">
      <c r="A1375" s="148">
        <v>8.4033333333333307</v>
      </c>
      <c r="B1375" s="148">
        <v>37</v>
      </c>
      <c r="C1375" s="148" t="s">
        <v>124</v>
      </c>
      <c r="D1375" s="148">
        <v>46</v>
      </c>
      <c r="E1375" s="148" t="s">
        <v>201</v>
      </c>
      <c r="F1375" s="148">
        <v>3.4790000000000001</v>
      </c>
      <c r="G1375" s="148">
        <v>1500</v>
      </c>
      <c r="H1375" s="148">
        <v>0.52200000000000002</v>
      </c>
      <c r="I1375" s="148" t="s">
        <v>192</v>
      </c>
      <c r="J1375" s="148" t="s">
        <v>75</v>
      </c>
    </row>
    <row r="1376" spans="1:10" x14ac:dyDescent="0.35">
      <c r="A1376" s="148">
        <v>8.4533333333333296</v>
      </c>
      <c r="B1376" s="148">
        <v>37</v>
      </c>
      <c r="C1376" s="148" t="s">
        <v>124</v>
      </c>
      <c r="D1376" s="148">
        <v>46</v>
      </c>
      <c r="E1376" s="148" t="s">
        <v>201</v>
      </c>
      <c r="F1376" s="148">
        <v>3.4790000000000001</v>
      </c>
      <c r="G1376" s="148">
        <v>1500</v>
      </c>
      <c r="H1376" s="148">
        <v>0.52200000000000002</v>
      </c>
      <c r="I1376" s="148" t="s">
        <v>192</v>
      </c>
      <c r="J1376" s="148" t="s">
        <v>75</v>
      </c>
    </row>
    <row r="1377" spans="1:10" x14ac:dyDescent="0.35">
      <c r="A1377" s="148">
        <v>8.5033333333333303</v>
      </c>
      <c r="B1377" s="148">
        <v>37</v>
      </c>
      <c r="C1377" s="148" t="s">
        <v>124</v>
      </c>
      <c r="D1377" s="148">
        <v>47</v>
      </c>
      <c r="E1377" s="148" t="s">
        <v>201</v>
      </c>
      <c r="F1377" s="148">
        <v>3.4790000000000001</v>
      </c>
      <c r="G1377" s="148">
        <v>1500</v>
      </c>
      <c r="H1377" s="148">
        <v>0.52200000000000002</v>
      </c>
      <c r="I1377" s="148" t="s">
        <v>192</v>
      </c>
      <c r="J1377" s="148" t="s">
        <v>75</v>
      </c>
    </row>
    <row r="1378" spans="1:10" x14ac:dyDescent="0.35">
      <c r="A1378" s="148">
        <v>8.5533333333333292</v>
      </c>
      <c r="B1378" s="148">
        <v>37</v>
      </c>
      <c r="C1378" s="148" t="s">
        <v>124</v>
      </c>
      <c r="D1378" s="148">
        <v>45</v>
      </c>
      <c r="E1378" s="148" t="s">
        <v>201</v>
      </c>
      <c r="F1378" s="148">
        <v>3.4790000000000001</v>
      </c>
      <c r="G1378" s="148">
        <v>1500</v>
      </c>
      <c r="H1378" s="148">
        <v>0.52200000000000002</v>
      </c>
      <c r="I1378" s="148" t="s">
        <v>192</v>
      </c>
      <c r="J1378" s="148" t="s">
        <v>75</v>
      </c>
    </row>
    <row r="1379" spans="1:10" x14ac:dyDescent="0.35">
      <c r="A1379" s="148">
        <v>8.6033333333333299</v>
      </c>
      <c r="B1379" s="148">
        <v>37</v>
      </c>
      <c r="C1379" s="148" t="s">
        <v>124</v>
      </c>
      <c r="D1379" s="148">
        <v>44</v>
      </c>
      <c r="E1379" s="148" t="s">
        <v>201</v>
      </c>
      <c r="F1379" s="148">
        <v>3.4790000000000001</v>
      </c>
      <c r="G1379" s="148">
        <v>1500</v>
      </c>
      <c r="H1379" s="148">
        <v>0.52200000000000002</v>
      </c>
      <c r="I1379" s="148" t="s">
        <v>192</v>
      </c>
      <c r="J1379" s="148" t="s">
        <v>75</v>
      </c>
    </row>
    <row r="1380" spans="1:10" x14ac:dyDescent="0.35">
      <c r="A1380" s="148">
        <v>8.6533333333333307</v>
      </c>
      <c r="B1380" s="148">
        <v>37.1</v>
      </c>
      <c r="C1380" s="148" t="s">
        <v>124</v>
      </c>
      <c r="D1380" s="148">
        <v>42</v>
      </c>
      <c r="E1380" s="148" t="s">
        <v>201</v>
      </c>
      <c r="F1380" s="148">
        <v>3.4790000000000001</v>
      </c>
      <c r="G1380" s="148">
        <v>1500</v>
      </c>
      <c r="H1380" s="148">
        <v>0.52200000000000002</v>
      </c>
      <c r="I1380" s="148" t="s">
        <v>192</v>
      </c>
      <c r="J1380" s="148" t="s">
        <v>75</v>
      </c>
    </row>
    <row r="1381" spans="1:10" x14ac:dyDescent="0.35">
      <c r="A1381" s="148">
        <v>8.7033333333333296</v>
      </c>
      <c r="B1381" s="148">
        <v>37</v>
      </c>
      <c r="C1381" s="148" t="s">
        <v>124</v>
      </c>
      <c r="D1381" s="148">
        <v>44</v>
      </c>
      <c r="E1381" s="148" t="s">
        <v>201</v>
      </c>
      <c r="F1381" s="148">
        <v>3.4790000000000001</v>
      </c>
      <c r="G1381" s="148">
        <v>1500</v>
      </c>
      <c r="H1381" s="148">
        <v>0.52200000000000002</v>
      </c>
      <c r="I1381" s="148" t="s">
        <v>192</v>
      </c>
      <c r="J1381" s="148" t="s">
        <v>75</v>
      </c>
    </row>
    <row r="1382" spans="1:10" x14ac:dyDescent="0.35">
      <c r="A1382" s="148">
        <v>8.7533333333333303</v>
      </c>
      <c r="B1382" s="148">
        <v>37</v>
      </c>
      <c r="C1382" s="148" t="s">
        <v>124</v>
      </c>
      <c r="D1382" s="148">
        <v>42</v>
      </c>
      <c r="E1382" s="148" t="s">
        <v>201</v>
      </c>
      <c r="F1382" s="148">
        <v>3.4790000000000001</v>
      </c>
      <c r="G1382" s="148">
        <v>1500</v>
      </c>
      <c r="H1382" s="148">
        <v>0.52200000000000002</v>
      </c>
      <c r="I1382" s="148" t="s">
        <v>192</v>
      </c>
      <c r="J1382" s="148" t="s">
        <v>75</v>
      </c>
    </row>
    <row r="1383" spans="1:10" x14ac:dyDescent="0.35">
      <c r="A1383" s="148">
        <v>8.8033333333333292</v>
      </c>
      <c r="B1383" s="148">
        <v>37</v>
      </c>
      <c r="C1383" s="148" t="s">
        <v>124</v>
      </c>
      <c r="D1383" s="148">
        <v>49</v>
      </c>
      <c r="E1383" s="148" t="s">
        <v>201</v>
      </c>
      <c r="F1383" s="148">
        <v>3.4790000000000001</v>
      </c>
      <c r="G1383" s="148">
        <v>1500</v>
      </c>
      <c r="H1383" s="148">
        <v>0.52200000000000002</v>
      </c>
      <c r="I1383" s="148" t="s">
        <v>192</v>
      </c>
      <c r="J1383" s="148" t="s">
        <v>75</v>
      </c>
    </row>
    <row r="1384" spans="1:10" x14ac:dyDescent="0.35">
      <c r="A1384" s="148">
        <v>8.8533333333333299</v>
      </c>
      <c r="B1384" s="148">
        <v>37</v>
      </c>
      <c r="C1384" s="148" t="s">
        <v>124</v>
      </c>
      <c r="D1384" s="148">
        <v>44</v>
      </c>
      <c r="E1384" s="148" t="s">
        <v>201</v>
      </c>
      <c r="F1384" s="148">
        <v>3.4790000000000001</v>
      </c>
      <c r="G1384" s="148">
        <v>1500</v>
      </c>
      <c r="H1384" s="148">
        <v>0.52200000000000002</v>
      </c>
      <c r="I1384" s="148" t="s">
        <v>192</v>
      </c>
      <c r="J1384" s="148" t="s">
        <v>75</v>
      </c>
    </row>
    <row r="1385" spans="1:10" x14ac:dyDescent="0.35">
      <c r="A1385" s="148">
        <v>8.9033333333333307</v>
      </c>
      <c r="B1385" s="148">
        <v>37</v>
      </c>
      <c r="C1385" s="148" t="s">
        <v>124</v>
      </c>
      <c r="D1385" s="148">
        <v>45</v>
      </c>
      <c r="E1385" s="148" t="s">
        <v>201</v>
      </c>
      <c r="F1385" s="148">
        <v>3.4790000000000001</v>
      </c>
      <c r="G1385" s="148">
        <v>1500</v>
      </c>
      <c r="H1385" s="148">
        <v>0.52200000000000002</v>
      </c>
      <c r="I1385" s="148" t="s">
        <v>192</v>
      </c>
      <c r="J1385" s="148" t="s">
        <v>75</v>
      </c>
    </row>
    <row r="1386" spans="1:10" x14ac:dyDescent="0.35">
      <c r="A1386" s="148">
        <v>8.9533333333333296</v>
      </c>
      <c r="B1386" s="148">
        <v>37</v>
      </c>
      <c r="C1386" s="148" t="s">
        <v>124</v>
      </c>
      <c r="D1386" s="148">
        <v>40</v>
      </c>
      <c r="E1386" s="148" t="s">
        <v>201</v>
      </c>
      <c r="F1386" s="148">
        <v>3.4790000000000001</v>
      </c>
      <c r="G1386" s="148">
        <v>1500</v>
      </c>
      <c r="H1386" s="148">
        <v>0.52200000000000002</v>
      </c>
      <c r="I1386" s="148" t="s">
        <v>192</v>
      </c>
      <c r="J1386" s="148" t="s">
        <v>75</v>
      </c>
    </row>
    <row r="1387" spans="1:10" x14ac:dyDescent="0.35">
      <c r="A1387" s="148">
        <v>9.0033333333333303</v>
      </c>
      <c r="B1387" s="148">
        <v>37</v>
      </c>
      <c r="C1387" s="148" t="s">
        <v>124</v>
      </c>
      <c r="D1387" s="148">
        <v>39</v>
      </c>
      <c r="E1387" s="148" t="s">
        <v>201</v>
      </c>
      <c r="F1387" s="148">
        <v>3.4790000000000001</v>
      </c>
      <c r="G1387" s="148">
        <v>1500</v>
      </c>
      <c r="H1387" s="148">
        <v>0.52200000000000002</v>
      </c>
      <c r="I1387" s="148" t="s">
        <v>192</v>
      </c>
      <c r="J1387" s="148" t="s">
        <v>75</v>
      </c>
    </row>
    <row r="1388" spans="1:10" x14ac:dyDescent="0.35">
      <c r="A1388" s="148">
        <v>9.0533333333333292</v>
      </c>
      <c r="B1388" s="148">
        <v>37</v>
      </c>
      <c r="C1388" s="148" t="s">
        <v>124</v>
      </c>
      <c r="D1388" s="148">
        <v>47</v>
      </c>
      <c r="E1388" s="148" t="s">
        <v>201</v>
      </c>
      <c r="F1388" s="148">
        <v>3.4790000000000001</v>
      </c>
      <c r="G1388" s="148">
        <v>1500</v>
      </c>
      <c r="H1388" s="148">
        <v>0.52200000000000002</v>
      </c>
      <c r="I1388" s="148" t="s">
        <v>192</v>
      </c>
      <c r="J1388" s="148" t="s">
        <v>75</v>
      </c>
    </row>
    <row r="1389" spans="1:10" x14ac:dyDescent="0.35">
      <c r="A1389" s="148">
        <v>9.1033333333333299</v>
      </c>
      <c r="B1389" s="148">
        <v>37</v>
      </c>
      <c r="C1389" s="148" t="s">
        <v>124</v>
      </c>
      <c r="D1389" s="148">
        <v>43</v>
      </c>
      <c r="E1389" s="148" t="s">
        <v>201</v>
      </c>
      <c r="F1389" s="148">
        <v>3.4790000000000001</v>
      </c>
      <c r="G1389" s="148">
        <v>1500</v>
      </c>
      <c r="H1389" s="148">
        <v>0.52200000000000002</v>
      </c>
      <c r="I1389" s="148" t="s">
        <v>192</v>
      </c>
      <c r="J1389" s="148" t="s">
        <v>75</v>
      </c>
    </row>
    <row r="1390" spans="1:10" x14ac:dyDescent="0.35">
      <c r="A1390" s="148">
        <v>9.1533333333333307</v>
      </c>
      <c r="B1390" s="148">
        <v>37</v>
      </c>
      <c r="C1390" s="148" t="s">
        <v>124</v>
      </c>
      <c r="D1390" s="148">
        <v>45</v>
      </c>
      <c r="E1390" s="148" t="s">
        <v>201</v>
      </c>
      <c r="F1390" s="148">
        <v>3.4790000000000001</v>
      </c>
      <c r="G1390" s="148">
        <v>1500</v>
      </c>
      <c r="H1390" s="148">
        <v>0.52200000000000002</v>
      </c>
      <c r="I1390" s="148" t="s">
        <v>192</v>
      </c>
      <c r="J1390" s="148" t="s">
        <v>75</v>
      </c>
    </row>
    <row r="1391" spans="1:10" x14ac:dyDescent="0.35">
      <c r="A1391" s="148">
        <v>9.2033333333333296</v>
      </c>
      <c r="B1391" s="148">
        <v>37</v>
      </c>
      <c r="C1391" s="148" t="s">
        <v>124</v>
      </c>
      <c r="D1391" s="148">
        <v>45</v>
      </c>
      <c r="E1391" s="148" t="s">
        <v>201</v>
      </c>
      <c r="F1391" s="148">
        <v>3.4790000000000001</v>
      </c>
      <c r="G1391" s="148">
        <v>1500</v>
      </c>
      <c r="H1391" s="148">
        <v>0.52200000000000002</v>
      </c>
      <c r="I1391" s="148" t="s">
        <v>192</v>
      </c>
      <c r="J1391" s="148" t="s">
        <v>75</v>
      </c>
    </row>
    <row r="1392" spans="1:10" x14ac:dyDescent="0.35">
      <c r="A1392" s="148">
        <v>9.2533333333333303</v>
      </c>
      <c r="B1392" s="148">
        <v>37</v>
      </c>
      <c r="C1392" s="148" t="s">
        <v>124</v>
      </c>
      <c r="D1392" s="148">
        <v>42</v>
      </c>
      <c r="E1392" s="148" t="s">
        <v>201</v>
      </c>
      <c r="F1392" s="148">
        <v>3.4790000000000001</v>
      </c>
      <c r="G1392" s="148">
        <v>1500</v>
      </c>
      <c r="H1392" s="148">
        <v>0.52200000000000002</v>
      </c>
      <c r="I1392" s="148" t="s">
        <v>192</v>
      </c>
      <c r="J1392" s="148" t="s">
        <v>75</v>
      </c>
    </row>
    <row r="1393" spans="1:10" x14ac:dyDescent="0.35">
      <c r="A1393" s="148">
        <v>9.3033333333333292</v>
      </c>
      <c r="B1393" s="148">
        <v>37</v>
      </c>
      <c r="C1393" s="148" t="s">
        <v>124</v>
      </c>
      <c r="D1393" s="148">
        <v>42</v>
      </c>
      <c r="E1393" s="148" t="s">
        <v>201</v>
      </c>
      <c r="F1393" s="148">
        <v>3.4790000000000001</v>
      </c>
      <c r="G1393" s="148">
        <v>1500</v>
      </c>
      <c r="H1393" s="148">
        <v>0.52200000000000002</v>
      </c>
      <c r="I1393" s="148" t="s">
        <v>192</v>
      </c>
      <c r="J1393" s="148" t="s">
        <v>75</v>
      </c>
    </row>
    <row r="1394" spans="1:10" x14ac:dyDescent="0.35">
      <c r="A1394" s="148">
        <v>9.3533333333333299</v>
      </c>
      <c r="B1394" s="148">
        <v>37</v>
      </c>
      <c r="C1394" s="148" t="s">
        <v>124</v>
      </c>
      <c r="D1394" s="148">
        <v>42</v>
      </c>
      <c r="E1394" s="148" t="s">
        <v>201</v>
      </c>
      <c r="F1394" s="148">
        <v>3.4790000000000001</v>
      </c>
      <c r="G1394" s="148">
        <v>1500</v>
      </c>
      <c r="H1394" s="148">
        <v>0.52200000000000002</v>
      </c>
      <c r="I1394" s="148" t="s">
        <v>192</v>
      </c>
      <c r="J1394" s="148" t="s">
        <v>75</v>
      </c>
    </row>
    <row r="1395" spans="1:10" x14ac:dyDescent="0.35">
      <c r="A1395" s="148">
        <v>9.4033333333333307</v>
      </c>
      <c r="B1395" s="148">
        <v>37</v>
      </c>
      <c r="C1395" s="148" t="s">
        <v>124</v>
      </c>
      <c r="D1395" s="148">
        <v>51</v>
      </c>
      <c r="E1395" s="148" t="s">
        <v>201</v>
      </c>
      <c r="F1395" s="148">
        <v>3.4790000000000001</v>
      </c>
      <c r="G1395" s="148">
        <v>1500</v>
      </c>
      <c r="H1395" s="148">
        <v>0.52200000000000002</v>
      </c>
      <c r="I1395" s="148" t="s">
        <v>192</v>
      </c>
      <c r="J1395" s="148" t="s">
        <v>75</v>
      </c>
    </row>
    <row r="1396" spans="1:10" x14ac:dyDescent="0.35">
      <c r="A1396" s="148">
        <v>9.4533333333333296</v>
      </c>
      <c r="B1396" s="148">
        <v>37</v>
      </c>
      <c r="C1396" s="148" t="s">
        <v>124</v>
      </c>
      <c r="D1396" s="148">
        <v>50</v>
      </c>
      <c r="E1396" s="148" t="s">
        <v>201</v>
      </c>
      <c r="F1396" s="148">
        <v>3.4790000000000001</v>
      </c>
      <c r="G1396" s="148">
        <v>1500</v>
      </c>
      <c r="H1396" s="148">
        <v>0.52200000000000002</v>
      </c>
      <c r="I1396" s="148" t="s">
        <v>192</v>
      </c>
      <c r="J1396" s="148" t="s">
        <v>75</v>
      </c>
    </row>
    <row r="1397" spans="1:10" x14ac:dyDescent="0.35">
      <c r="A1397" s="148">
        <v>9.5033333333333303</v>
      </c>
      <c r="B1397" s="148">
        <v>37</v>
      </c>
      <c r="C1397" s="148" t="s">
        <v>124</v>
      </c>
      <c r="D1397" s="148">
        <v>47</v>
      </c>
      <c r="E1397" s="148" t="s">
        <v>201</v>
      </c>
      <c r="F1397" s="148">
        <v>3.4790000000000001</v>
      </c>
      <c r="G1397" s="148">
        <v>1500</v>
      </c>
      <c r="H1397" s="148">
        <v>0.52200000000000002</v>
      </c>
      <c r="I1397" s="148" t="s">
        <v>192</v>
      </c>
      <c r="J1397" s="148" t="s">
        <v>75</v>
      </c>
    </row>
    <row r="1398" spans="1:10" x14ac:dyDescent="0.35">
      <c r="A1398" s="148">
        <v>9.5533333333333292</v>
      </c>
      <c r="B1398" s="148">
        <v>37</v>
      </c>
      <c r="C1398" s="148" t="s">
        <v>124</v>
      </c>
      <c r="D1398" s="148">
        <v>44</v>
      </c>
      <c r="E1398" s="148" t="s">
        <v>201</v>
      </c>
      <c r="F1398" s="148">
        <v>3.4790000000000001</v>
      </c>
      <c r="G1398" s="148">
        <v>1500</v>
      </c>
      <c r="H1398" s="148">
        <v>0.52200000000000002</v>
      </c>
      <c r="I1398" s="148" t="s">
        <v>192</v>
      </c>
      <c r="J1398" s="148" t="s">
        <v>75</v>
      </c>
    </row>
    <row r="1399" spans="1:10" x14ac:dyDescent="0.35">
      <c r="A1399" s="148">
        <v>9.6033333333333299</v>
      </c>
      <c r="B1399" s="148">
        <v>37</v>
      </c>
      <c r="C1399" s="148" t="s">
        <v>124</v>
      </c>
      <c r="D1399" s="148">
        <v>38</v>
      </c>
      <c r="E1399" s="148" t="s">
        <v>201</v>
      </c>
      <c r="F1399" s="148">
        <v>3.4790000000000001</v>
      </c>
      <c r="G1399" s="148">
        <v>1500</v>
      </c>
      <c r="H1399" s="148">
        <v>0.52200000000000002</v>
      </c>
      <c r="I1399" s="148" t="s">
        <v>192</v>
      </c>
      <c r="J1399" s="148" t="s">
        <v>75</v>
      </c>
    </row>
    <row r="1400" spans="1:10" x14ac:dyDescent="0.35">
      <c r="A1400" s="148">
        <v>9.6533333333333307</v>
      </c>
      <c r="B1400" s="148">
        <v>37</v>
      </c>
      <c r="C1400" s="148" t="s">
        <v>124</v>
      </c>
      <c r="D1400" s="148">
        <v>52</v>
      </c>
      <c r="E1400" s="148" t="s">
        <v>201</v>
      </c>
      <c r="F1400" s="148">
        <v>3.4790000000000001</v>
      </c>
      <c r="G1400" s="148">
        <v>1500</v>
      </c>
      <c r="H1400" s="148">
        <v>0.52200000000000002</v>
      </c>
      <c r="I1400" s="148" t="s">
        <v>192</v>
      </c>
      <c r="J1400" s="148" t="s">
        <v>75</v>
      </c>
    </row>
    <row r="1401" spans="1:10" x14ac:dyDescent="0.35">
      <c r="A1401" s="148">
        <v>9.7033333333333296</v>
      </c>
      <c r="B1401" s="148">
        <v>37</v>
      </c>
      <c r="C1401" s="148" t="s">
        <v>124</v>
      </c>
      <c r="D1401" s="148">
        <v>41</v>
      </c>
      <c r="E1401" s="148" t="s">
        <v>201</v>
      </c>
      <c r="F1401" s="148">
        <v>3.4790000000000001</v>
      </c>
      <c r="G1401" s="148">
        <v>1500</v>
      </c>
      <c r="H1401" s="148">
        <v>0.52200000000000002</v>
      </c>
      <c r="I1401" s="148" t="s">
        <v>192</v>
      </c>
      <c r="J1401" s="148" t="s">
        <v>75</v>
      </c>
    </row>
    <row r="1402" spans="1:10" x14ac:dyDescent="0.35">
      <c r="A1402" s="148">
        <v>9.7533333333333303</v>
      </c>
      <c r="B1402" s="148">
        <v>37</v>
      </c>
      <c r="C1402" s="148" t="s">
        <v>124</v>
      </c>
      <c r="D1402" s="148">
        <v>45</v>
      </c>
      <c r="E1402" s="148" t="s">
        <v>201</v>
      </c>
      <c r="F1402" s="148">
        <v>3.4790000000000001</v>
      </c>
      <c r="G1402" s="148">
        <v>1500</v>
      </c>
      <c r="H1402" s="148">
        <v>0.52200000000000002</v>
      </c>
      <c r="I1402" s="148" t="s">
        <v>192</v>
      </c>
      <c r="J1402" s="148" t="s">
        <v>75</v>
      </c>
    </row>
    <row r="1403" spans="1:10" x14ac:dyDescent="0.35">
      <c r="A1403" s="148">
        <v>9.8033333333333292</v>
      </c>
      <c r="B1403" s="148">
        <v>37</v>
      </c>
      <c r="C1403" s="148" t="s">
        <v>124</v>
      </c>
      <c r="D1403" s="148">
        <v>47</v>
      </c>
      <c r="E1403" s="148" t="s">
        <v>201</v>
      </c>
      <c r="F1403" s="148">
        <v>3.4790000000000001</v>
      </c>
      <c r="G1403" s="148">
        <v>1500</v>
      </c>
      <c r="H1403" s="148">
        <v>0.52200000000000002</v>
      </c>
      <c r="I1403" s="148" t="s">
        <v>192</v>
      </c>
      <c r="J1403" s="148" t="s">
        <v>75</v>
      </c>
    </row>
    <row r="1404" spans="1:10" x14ac:dyDescent="0.35">
      <c r="A1404" s="148">
        <v>9.8533333333333299</v>
      </c>
      <c r="B1404" s="148">
        <v>37</v>
      </c>
      <c r="C1404" s="148" t="s">
        <v>124</v>
      </c>
      <c r="D1404" s="148">
        <v>42</v>
      </c>
      <c r="E1404" s="148" t="s">
        <v>201</v>
      </c>
      <c r="F1404" s="148">
        <v>3.4790000000000001</v>
      </c>
      <c r="G1404" s="148">
        <v>1500</v>
      </c>
      <c r="H1404" s="148">
        <v>0.52200000000000002</v>
      </c>
      <c r="I1404" s="148" t="s">
        <v>192</v>
      </c>
      <c r="J1404" s="148" t="s">
        <v>75</v>
      </c>
    </row>
    <row r="1405" spans="1:10" x14ac:dyDescent="0.35">
      <c r="A1405" s="148">
        <v>9.9033333333333307</v>
      </c>
      <c r="B1405" s="148">
        <v>37</v>
      </c>
      <c r="C1405" s="148" t="s">
        <v>124</v>
      </c>
      <c r="D1405" s="148">
        <v>45</v>
      </c>
      <c r="E1405" s="148" t="s">
        <v>201</v>
      </c>
      <c r="F1405" s="148">
        <v>3.4790000000000001</v>
      </c>
      <c r="G1405" s="148">
        <v>1500</v>
      </c>
      <c r="H1405" s="148">
        <v>0.52200000000000002</v>
      </c>
      <c r="I1405" s="148" t="s">
        <v>192</v>
      </c>
      <c r="J1405" s="148" t="s">
        <v>75</v>
      </c>
    </row>
    <row r="1406" spans="1:10" x14ac:dyDescent="0.35">
      <c r="A1406" s="148">
        <v>9.9533333333333296</v>
      </c>
      <c r="B1406" s="148">
        <v>37</v>
      </c>
      <c r="C1406" s="148" t="s">
        <v>124</v>
      </c>
      <c r="D1406" s="148">
        <v>50</v>
      </c>
      <c r="E1406" s="148" t="s">
        <v>201</v>
      </c>
      <c r="F1406" s="148">
        <v>3.4790000000000001</v>
      </c>
      <c r="G1406" s="148">
        <v>1500</v>
      </c>
      <c r="H1406" s="148">
        <v>0.52200000000000002</v>
      </c>
      <c r="I1406" s="148" t="s">
        <v>192</v>
      </c>
      <c r="J1406" s="148" t="s">
        <v>75</v>
      </c>
    </row>
    <row r="1407" spans="1:10" x14ac:dyDescent="0.35">
      <c r="A1407" s="148">
        <v>10.0033333333333</v>
      </c>
      <c r="B1407" s="148">
        <v>37</v>
      </c>
      <c r="C1407" s="148" t="s">
        <v>124</v>
      </c>
      <c r="D1407" s="148">
        <v>40</v>
      </c>
      <c r="E1407" s="148" t="s">
        <v>201</v>
      </c>
      <c r="F1407" s="148">
        <v>3.4790000000000001</v>
      </c>
      <c r="G1407" s="148">
        <v>1500</v>
      </c>
      <c r="H1407" s="148">
        <v>0.52200000000000002</v>
      </c>
      <c r="I1407" s="148" t="s">
        <v>192</v>
      </c>
      <c r="J1407" s="148" t="s">
        <v>75</v>
      </c>
    </row>
    <row r="1408" spans="1:10" x14ac:dyDescent="0.35">
      <c r="A1408" s="148">
        <v>10.053333333333301</v>
      </c>
      <c r="B1408" s="148">
        <v>37</v>
      </c>
      <c r="C1408" s="148" t="s">
        <v>124</v>
      </c>
      <c r="D1408" s="148">
        <v>51</v>
      </c>
      <c r="E1408" s="148" t="s">
        <v>201</v>
      </c>
      <c r="F1408" s="148">
        <v>3.4790000000000001</v>
      </c>
      <c r="G1408" s="148">
        <v>1500</v>
      </c>
      <c r="H1408" s="148">
        <v>0.52200000000000002</v>
      </c>
      <c r="I1408" s="148" t="s">
        <v>192</v>
      </c>
      <c r="J1408" s="148" t="s">
        <v>75</v>
      </c>
    </row>
    <row r="1409" spans="1:10" x14ac:dyDescent="0.35">
      <c r="A1409" s="148">
        <v>10.1033333333333</v>
      </c>
      <c r="B1409" s="148">
        <v>37</v>
      </c>
      <c r="C1409" s="148" t="s">
        <v>124</v>
      </c>
      <c r="D1409" s="148">
        <v>47</v>
      </c>
      <c r="E1409" s="148" t="s">
        <v>201</v>
      </c>
      <c r="F1409" s="148">
        <v>3.4790000000000001</v>
      </c>
      <c r="G1409" s="148">
        <v>1500</v>
      </c>
      <c r="H1409" s="148">
        <v>0.52200000000000002</v>
      </c>
      <c r="I1409" s="148" t="s">
        <v>192</v>
      </c>
      <c r="J1409" s="148" t="s">
        <v>75</v>
      </c>
    </row>
    <row r="1410" spans="1:10" x14ac:dyDescent="0.35">
      <c r="A1410" s="148">
        <v>10.1533333333333</v>
      </c>
      <c r="B1410" s="148">
        <v>37</v>
      </c>
      <c r="C1410" s="148" t="s">
        <v>124</v>
      </c>
      <c r="D1410" s="148">
        <v>52</v>
      </c>
      <c r="E1410" s="148" t="s">
        <v>201</v>
      </c>
      <c r="F1410" s="148">
        <v>3.4790000000000001</v>
      </c>
      <c r="G1410" s="148">
        <v>1500</v>
      </c>
      <c r="H1410" s="148">
        <v>0.52200000000000002</v>
      </c>
      <c r="I1410" s="148" t="s">
        <v>192</v>
      </c>
      <c r="J1410" s="148" t="s">
        <v>75</v>
      </c>
    </row>
    <row r="1411" spans="1:10" x14ac:dyDescent="0.35">
      <c r="A1411" s="148">
        <v>10.203333333333299</v>
      </c>
      <c r="B1411" s="148">
        <v>37</v>
      </c>
      <c r="C1411" s="148" t="s">
        <v>124</v>
      </c>
      <c r="D1411" s="148">
        <v>44</v>
      </c>
      <c r="E1411" s="148" t="s">
        <v>201</v>
      </c>
      <c r="F1411" s="148">
        <v>3.4790000000000001</v>
      </c>
      <c r="G1411" s="148">
        <v>1500</v>
      </c>
      <c r="H1411" s="148">
        <v>0.52200000000000002</v>
      </c>
      <c r="I1411" s="148" t="s">
        <v>192</v>
      </c>
      <c r="J1411" s="148" t="s">
        <v>75</v>
      </c>
    </row>
    <row r="1412" spans="1:10" x14ac:dyDescent="0.35">
      <c r="A1412" s="148">
        <v>10.2533333333333</v>
      </c>
      <c r="B1412" s="148">
        <v>37</v>
      </c>
      <c r="C1412" s="148" t="s">
        <v>124</v>
      </c>
      <c r="D1412" s="148">
        <v>48</v>
      </c>
      <c r="E1412" s="148" t="s">
        <v>201</v>
      </c>
      <c r="F1412" s="148">
        <v>3.4790000000000001</v>
      </c>
      <c r="G1412" s="148">
        <v>1500</v>
      </c>
      <c r="H1412" s="148">
        <v>0.52200000000000002</v>
      </c>
      <c r="I1412" s="148" t="s">
        <v>192</v>
      </c>
      <c r="J1412" s="148" t="s">
        <v>75</v>
      </c>
    </row>
    <row r="1413" spans="1:10" x14ac:dyDescent="0.35">
      <c r="A1413" s="148">
        <v>10.303333333333301</v>
      </c>
      <c r="B1413" s="148">
        <v>37</v>
      </c>
      <c r="C1413" s="148" t="s">
        <v>124</v>
      </c>
      <c r="D1413" s="148">
        <v>47</v>
      </c>
      <c r="E1413" s="148" t="s">
        <v>201</v>
      </c>
      <c r="F1413" s="148">
        <v>3.4790000000000001</v>
      </c>
      <c r="G1413" s="148">
        <v>1500</v>
      </c>
      <c r="H1413" s="148">
        <v>0.52200000000000002</v>
      </c>
      <c r="I1413" s="148" t="s">
        <v>192</v>
      </c>
      <c r="J1413" s="148" t="s">
        <v>75</v>
      </c>
    </row>
    <row r="1414" spans="1:10" x14ac:dyDescent="0.35">
      <c r="A1414" s="148">
        <v>10.3533333333333</v>
      </c>
      <c r="B1414" s="148">
        <v>37</v>
      </c>
      <c r="C1414" s="148" t="s">
        <v>124</v>
      </c>
      <c r="D1414" s="148">
        <v>44</v>
      </c>
      <c r="E1414" s="148" t="s">
        <v>201</v>
      </c>
      <c r="F1414" s="148">
        <v>3.4790000000000001</v>
      </c>
      <c r="G1414" s="148">
        <v>1500</v>
      </c>
      <c r="H1414" s="148">
        <v>0.52200000000000002</v>
      </c>
      <c r="I1414" s="148" t="s">
        <v>192</v>
      </c>
      <c r="J1414" s="148" t="s">
        <v>75</v>
      </c>
    </row>
    <row r="1415" spans="1:10" x14ac:dyDescent="0.35">
      <c r="A1415" s="148">
        <v>10.4033333333333</v>
      </c>
      <c r="B1415" s="148">
        <v>37</v>
      </c>
      <c r="C1415" s="148" t="s">
        <v>124</v>
      </c>
      <c r="D1415" s="148">
        <v>43</v>
      </c>
      <c r="E1415" s="148" t="s">
        <v>201</v>
      </c>
      <c r="F1415" s="148">
        <v>3.4790000000000001</v>
      </c>
      <c r="G1415" s="148">
        <v>1500</v>
      </c>
      <c r="H1415" s="148">
        <v>0.52200000000000002</v>
      </c>
      <c r="I1415" s="148" t="s">
        <v>192</v>
      </c>
      <c r="J1415" s="148" t="s">
        <v>75</v>
      </c>
    </row>
    <row r="1416" spans="1:10" x14ac:dyDescent="0.35">
      <c r="A1416" s="148">
        <v>10.453333333333299</v>
      </c>
      <c r="B1416" s="148">
        <v>37</v>
      </c>
      <c r="C1416" s="148" t="s">
        <v>124</v>
      </c>
      <c r="D1416" s="148">
        <v>51</v>
      </c>
      <c r="E1416" s="148" t="s">
        <v>201</v>
      </c>
      <c r="F1416" s="148">
        <v>3.4790000000000001</v>
      </c>
      <c r="G1416" s="148">
        <v>1500</v>
      </c>
      <c r="H1416" s="148">
        <v>0.52200000000000002</v>
      </c>
      <c r="I1416" s="148" t="s">
        <v>192</v>
      </c>
      <c r="J1416" s="148" t="s">
        <v>75</v>
      </c>
    </row>
    <row r="1417" spans="1:10" x14ac:dyDescent="0.35">
      <c r="A1417" s="148">
        <v>10.5033333333333</v>
      </c>
      <c r="B1417" s="148">
        <v>37</v>
      </c>
      <c r="C1417" s="148" t="s">
        <v>124</v>
      </c>
      <c r="D1417" s="148">
        <v>48</v>
      </c>
      <c r="E1417" s="148" t="s">
        <v>201</v>
      </c>
      <c r="F1417" s="148">
        <v>3.4790000000000001</v>
      </c>
      <c r="G1417" s="148">
        <v>1500</v>
      </c>
      <c r="H1417" s="148">
        <v>0.52200000000000002</v>
      </c>
      <c r="I1417" s="148" t="s">
        <v>192</v>
      </c>
      <c r="J1417" s="148" t="s">
        <v>75</v>
      </c>
    </row>
    <row r="1418" spans="1:10" x14ac:dyDescent="0.35">
      <c r="A1418" s="148">
        <v>10.553333333333301</v>
      </c>
      <c r="B1418" s="148">
        <v>37</v>
      </c>
      <c r="C1418" s="148" t="s">
        <v>124</v>
      </c>
      <c r="D1418" s="148">
        <v>44</v>
      </c>
      <c r="E1418" s="148" t="s">
        <v>201</v>
      </c>
      <c r="F1418" s="148">
        <v>3.4790000000000001</v>
      </c>
      <c r="G1418" s="148">
        <v>1500</v>
      </c>
      <c r="H1418" s="148">
        <v>0.52200000000000002</v>
      </c>
      <c r="I1418" s="148" t="s">
        <v>192</v>
      </c>
      <c r="J1418" s="148" t="s">
        <v>75</v>
      </c>
    </row>
    <row r="1419" spans="1:10" x14ac:dyDescent="0.35">
      <c r="A1419" s="148">
        <v>10.6033333333333</v>
      </c>
      <c r="B1419" s="148">
        <v>37</v>
      </c>
      <c r="C1419" s="148" t="s">
        <v>124</v>
      </c>
      <c r="D1419" s="148">
        <v>49</v>
      </c>
      <c r="E1419" s="148" t="s">
        <v>201</v>
      </c>
      <c r="F1419" s="148">
        <v>3.4790000000000001</v>
      </c>
      <c r="G1419" s="148">
        <v>1500</v>
      </c>
      <c r="H1419" s="148">
        <v>0.52200000000000002</v>
      </c>
      <c r="I1419" s="148" t="s">
        <v>192</v>
      </c>
      <c r="J1419" s="148" t="s">
        <v>75</v>
      </c>
    </row>
    <row r="1420" spans="1:10" x14ac:dyDescent="0.35">
      <c r="A1420" s="148">
        <v>10.6533333333333</v>
      </c>
      <c r="B1420" s="148">
        <v>37</v>
      </c>
      <c r="C1420" s="148" t="s">
        <v>124</v>
      </c>
      <c r="D1420" s="148">
        <v>49</v>
      </c>
      <c r="E1420" s="148" t="s">
        <v>201</v>
      </c>
      <c r="F1420" s="148">
        <v>3.4790000000000001</v>
      </c>
      <c r="G1420" s="148">
        <v>1500</v>
      </c>
      <c r="H1420" s="148">
        <v>0.52200000000000002</v>
      </c>
      <c r="I1420" s="148" t="s">
        <v>192</v>
      </c>
      <c r="J1420" s="148" t="s">
        <v>75</v>
      </c>
    </row>
    <row r="1421" spans="1:10" x14ac:dyDescent="0.35">
      <c r="A1421" s="148">
        <v>10.703333333333299</v>
      </c>
      <c r="B1421" s="148">
        <v>37</v>
      </c>
      <c r="C1421" s="148" t="s">
        <v>124</v>
      </c>
      <c r="D1421" s="148">
        <v>42</v>
      </c>
      <c r="E1421" s="148" t="s">
        <v>201</v>
      </c>
      <c r="F1421" s="148">
        <v>3.4790000000000001</v>
      </c>
      <c r="G1421" s="148">
        <v>1500</v>
      </c>
      <c r="H1421" s="148">
        <v>0.52200000000000002</v>
      </c>
      <c r="I1421" s="148" t="s">
        <v>192</v>
      </c>
      <c r="J1421" s="148" t="s">
        <v>75</v>
      </c>
    </row>
    <row r="1422" spans="1:10" x14ac:dyDescent="0.35">
      <c r="A1422" s="148">
        <v>10.7533333333333</v>
      </c>
      <c r="B1422" s="148">
        <v>37</v>
      </c>
      <c r="C1422" s="148" t="s">
        <v>124</v>
      </c>
      <c r="D1422" s="148">
        <v>43</v>
      </c>
      <c r="E1422" s="148" t="s">
        <v>201</v>
      </c>
      <c r="F1422" s="148">
        <v>3.4790000000000001</v>
      </c>
      <c r="G1422" s="148">
        <v>1500</v>
      </c>
      <c r="H1422" s="148">
        <v>0.52200000000000002</v>
      </c>
      <c r="I1422" s="148" t="s">
        <v>192</v>
      </c>
      <c r="J1422" s="148" t="s">
        <v>75</v>
      </c>
    </row>
    <row r="1423" spans="1:10" x14ac:dyDescent="0.35">
      <c r="A1423" s="148">
        <v>10.803333333333301</v>
      </c>
      <c r="B1423" s="148">
        <v>37</v>
      </c>
      <c r="C1423" s="148" t="s">
        <v>124</v>
      </c>
      <c r="D1423" s="148">
        <v>53</v>
      </c>
      <c r="E1423" s="148" t="s">
        <v>201</v>
      </c>
      <c r="F1423" s="148">
        <v>3.4790000000000001</v>
      </c>
      <c r="G1423" s="148">
        <v>1500</v>
      </c>
      <c r="H1423" s="148">
        <v>0.52200000000000002</v>
      </c>
      <c r="I1423" s="148" t="s">
        <v>192</v>
      </c>
      <c r="J1423" s="148" t="s">
        <v>75</v>
      </c>
    </row>
    <row r="1424" spans="1:10" x14ac:dyDescent="0.35">
      <c r="A1424" s="148">
        <v>10.8533333333333</v>
      </c>
      <c r="B1424" s="148">
        <v>37</v>
      </c>
      <c r="C1424" s="148" t="s">
        <v>124</v>
      </c>
      <c r="D1424" s="148">
        <v>52</v>
      </c>
      <c r="E1424" s="148" t="s">
        <v>201</v>
      </c>
      <c r="F1424" s="148">
        <v>3.4790000000000001</v>
      </c>
      <c r="G1424" s="148">
        <v>1500</v>
      </c>
      <c r="H1424" s="148">
        <v>0.52200000000000002</v>
      </c>
      <c r="I1424" s="148" t="s">
        <v>192</v>
      </c>
      <c r="J1424" s="148" t="s">
        <v>75</v>
      </c>
    </row>
    <row r="1425" spans="1:10" x14ac:dyDescent="0.35">
      <c r="A1425" s="148">
        <v>10.9033333333333</v>
      </c>
      <c r="B1425" s="148">
        <v>37</v>
      </c>
      <c r="C1425" s="148" t="s">
        <v>124</v>
      </c>
      <c r="D1425" s="148">
        <v>51</v>
      </c>
      <c r="E1425" s="148" t="s">
        <v>201</v>
      </c>
      <c r="F1425" s="148">
        <v>3.4790000000000001</v>
      </c>
      <c r="G1425" s="148">
        <v>1500</v>
      </c>
      <c r="H1425" s="148">
        <v>0.52200000000000002</v>
      </c>
      <c r="I1425" s="148" t="s">
        <v>192</v>
      </c>
      <c r="J1425" s="148" t="s">
        <v>75</v>
      </c>
    </row>
    <row r="1426" spans="1:10" x14ac:dyDescent="0.35">
      <c r="A1426" s="148">
        <v>10.953333333333299</v>
      </c>
      <c r="B1426" s="148">
        <v>37</v>
      </c>
      <c r="C1426" s="148" t="s">
        <v>124</v>
      </c>
      <c r="D1426" s="148">
        <v>45</v>
      </c>
      <c r="E1426" s="148" t="s">
        <v>201</v>
      </c>
      <c r="F1426" s="148">
        <v>3.4790000000000001</v>
      </c>
      <c r="G1426" s="148">
        <v>1500</v>
      </c>
      <c r="H1426" s="148">
        <v>0.52200000000000002</v>
      </c>
      <c r="I1426" s="148" t="s">
        <v>192</v>
      </c>
      <c r="J1426" s="148" t="s">
        <v>75</v>
      </c>
    </row>
    <row r="1427" spans="1:10" x14ac:dyDescent="0.35">
      <c r="A1427" s="148">
        <v>11.0033333333333</v>
      </c>
      <c r="B1427" s="148">
        <v>37</v>
      </c>
      <c r="C1427" s="148" t="s">
        <v>124</v>
      </c>
      <c r="D1427" s="148">
        <v>45</v>
      </c>
      <c r="E1427" s="148" t="s">
        <v>201</v>
      </c>
      <c r="F1427" s="148">
        <v>3.4790000000000001</v>
      </c>
      <c r="G1427" s="148">
        <v>1500</v>
      </c>
      <c r="H1427" s="148">
        <v>0.52200000000000002</v>
      </c>
      <c r="I1427" s="148" t="s">
        <v>192</v>
      </c>
      <c r="J1427" s="148" t="s">
        <v>75</v>
      </c>
    </row>
    <row r="1428" spans="1:10" x14ac:dyDescent="0.35">
      <c r="A1428" s="148">
        <v>11.053333333333301</v>
      </c>
      <c r="B1428" s="148">
        <v>37</v>
      </c>
      <c r="C1428" s="148" t="s">
        <v>124</v>
      </c>
      <c r="D1428" s="148">
        <v>45</v>
      </c>
      <c r="E1428" s="148" t="s">
        <v>201</v>
      </c>
      <c r="F1428" s="148">
        <v>3.4790000000000001</v>
      </c>
      <c r="G1428" s="148">
        <v>1500</v>
      </c>
      <c r="H1428" s="148">
        <v>0.52200000000000002</v>
      </c>
      <c r="I1428" s="148" t="s">
        <v>192</v>
      </c>
      <c r="J1428" s="148" t="s">
        <v>75</v>
      </c>
    </row>
    <row r="1429" spans="1:10" x14ac:dyDescent="0.35">
      <c r="A1429" s="148">
        <v>11.1033333333333</v>
      </c>
      <c r="B1429" s="148">
        <v>37</v>
      </c>
      <c r="C1429" s="148" t="s">
        <v>124</v>
      </c>
      <c r="D1429" s="148">
        <v>57</v>
      </c>
      <c r="E1429" s="148" t="s">
        <v>201</v>
      </c>
      <c r="F1429" s="148">
        <v>3.4790000000000001</v>
      </c>
      <c r="G1429" s="148">
        <v>1500</v>
      </c>
      <c r="H1429" s="148">
        <v>0.52200000000000002</v>
      </c>
      <c r="I1429" s="148" t="s">
        <v>192</v>
      </c>
      <c r="J1429" s="148" t="s">
        <v>75</v>
      </c>
    </row>
    <row r="1430" spans="1:10" x14ac:dyDescent="0.35">
      <c r="A1430" s="148">
        <v>11.1533333333333</v>
      </c>
      <c r="B1430" s="148">
        <v>37</v>
      </c>
      <c r="C1430" s="148" t="s">
        <v>124</v>
      </c>
      <c r="D1430" s="148">
        <v>49</v>
      </c>
      <c r="E1430" s="148" t="s">
        <v>201</v>
      </c>
      <c r="F1430" s="148">
        <v>3.4790000000000001</v>
      </c>
      <c r="G1430" s="148">
        <v>1500</v>
      </c>
      <c r="H1430" s="148">
        <v>0.52200000000000002</v>
      </c>
      <c r="I1430" s="148" t="s">
        <v>192</v>
      </c>
      <c r="J1430" s="148" t="s">
        <v>75</v>
      </c>
    </row>
    <row r="1431" spans="1:10" x14ac:dyDescent="0.35">
      <c r="A1431" s="148">
        <v>11.203333333333299</v>
      </c>
      <c r="B1431" s="148">
        <v>37</v>
      </c>
      <c r="C1431" s="148" t="s">
        <v>124</v>
      </c>
      <c r="D1431" s="148">
        <v>45</v>
      </c>
      <c r="E1431" s="148" t="s">
        <v>201</v>
      </c>
      <c r="F1431" s="148">
        <v>3.4790000000000001</v>
      </c>
      <c r="G1431" s="148">
        <v>1500</v>
      </c>
      <c r="H1431" s="148">
        <v>0.52200000000000002</v>
      </c>
      <c r="I1431" s="148" t="s">
        <v>192</v>
      </c>
      <c r="J1431" s="148" t="s">
        <v>75</v>
      </c>
    </row>
    <row r="1432" spans="1:10" x14ac:dyDescent="0.35">
      <c r="A1432" s="148">
        <v>11.2533333333333</v>
      </c>
      <c r="B1432" s="148">
        <v>37</v>
      </c>
      <c r="C1432" s="148" t="s">
        <v>124</v>
      </c>
      <c r="D1432" s="148">
        <v>56</v>
      </c>
      <c r="E1432" s="148" t="s">
        <v>201</v>
      </c>
      <c r="F1432" s="148">
        <v>3.4790000000000001</v>
      </c>
      <c r="G1432" s="148">
        <v>1500</v>
      </c>
      <c r="H1432" s="148">
        <v>0.52200000000000002</v>
      </c>
      <c r="I1432" s="148" t="s">
        <v>192</v>
      </c>
      <c r="J1432" s="148" t="s">
        <v>75</v>
      </c>
    </row>
    <row r="1433" spans="1:10" x14ac:dyDescent="0.35">
      <c r="A1433" s="148">
        <v>11.303333333333301</v>
      </c>
      <c r="B1433" s="148">
        <v>37</v>
      </c>
      <c r="C1433" s="148" t="s">
        <v>124</v>
      </c>
      <c r="D1433" s="148">
        <v>44</v>
      </c>
      <c r="E1433" s="148" t="s">
        <v>201</v>
      </c>
      <c r="F1433" s="148">
        <v>3.4790000000000001</v>
      </c>
      <c r="G1433" s="148">
        <v>1500</v>
      </c>
      <c r="H1433" s="148">
        <v>0.52200000000000002</v>
      </c>
      <c r="I1433" s="148" t="s">
        <v>192</v>
      </c>
      <c r="J1433" s="148" t="s">
        <v>75</v>
      </c>
    </row>
    <row r="1434" spans="1:10" x14ac:dyDescent="0.35">
      <c r="A1434" s="148">
        <v>11.3533333333333</v>
      </c>
      <c r="B1434" s="148">
        <v>37</v>
      </c>
      <c r="C1434" s="148" t="s">
        <v>124</v>
      </c>
      <c r="D1434" s="148">
        <v>48</v>
      </c>
      <c r="E1434" s="148" t="s">
        <v>201</v>
      </c>
      <c r="F1434" s="148">
        <v>3.4790000000000001</v>
      </c>
      <c r="G1434" s="148">
        <v>1500</v>
      </c>
      <c r="H1434" s="148">
        <v>0.52200000000000002</v>
      </c>
      <c r="I1434" s="148" t="s">
        <v>192</v>
      </c>
      <c r="J1434" s="148" t="s">
        <v>75</v>
      </c>
    </row>
    <row r="1435" spans="1:10" x14ac:dyDescent="0.35">
      <c r="A1435" s="148">
        <v>11.4033333333333</v>
      </c>
      <c r="B1435" s="148">
        <v>37</v>
      </c>
      <c r="C1435" s="148" t="s">
        <v>124</v>
      </c>
      <c r="D1435" s="148">
        <v>53</v>
      </c>
      <c r="E1435" s="148" t="s">
        <v>201</v>
      </c>
      <c r="F1435" s="148">
        <v>3.4790000000000001</v>
      </c>
      <c r="G1435" s="148">
        <v>1500</v>
      </c>
      <c r="H1435" s="148">
        <v>0.52200000000000002</v>
      </c>
      <c r="I1435" s="148" t="s">
        <v>192</v>
      </c>
      <c r="J1435" s="148" t="s">
        <v>75</v>
      </c>
    </row>
    <row r="1436" spans="1:10" x14ac:dyDescent="0.35">
      <c r="A1436" s="148">
        <v>11.453333333333299</v>
      </c>
      <c r="B1436" s="148">
        <v>37</v>
      </c>
      <c r="C1436" s="148" t="s">
        <v>124</v>
      </c>
      <c r="D1436" s="148">
        <v>43</v>
      </c>
      <c r="E1436" s="148" t="s">
        <v>201</v>
      </c>
      <c r="F1436" s="148">
        <v>3.4790000000000001</v>
      </c>
      <c r="G1436" s="148">
        <v>1500</v>
      </c>
      <c r="H1436" s="148">
        <v>0.52200000000000002</v>
      </c>
      <c r="I1436" s="148" t="s">
        <v>192</v>
      </c>
      <c r="J1436" s="148" t="s">
        <v>75</v>
      </c>
    </row>
    <row r="1437" spans="1:10" x14ac:dyDescent="0.35">
      <c r="A1437" s="148">
        <v>11.5033333333333</v>
      </c>
      <c r="B1437" s="148">
        <v>37</v>
      </c>
      <c r="C1437" s="148" t="s">
        <v>124</v>
      </c>
      <c r="D1437" s="148">
        <v>46</v>
      </c>
      <c r="E1437" s="148" t="s">
        <v>201</v>
      </c>
      <c r="F1437" s="148">
        <v>3.4790000000000001</v>
      </c>
      <c r="G1437" s="148">
        <v>1500</v>
      </c>
      <c r="H1437" s="148">
        <v>0.52200000000000002</v>
      </c>
      <c r="I1437" s="148" t="s">
        <v>192</v>
      </c>
      <c r="J1437" s="148" t="s">
        <v>75</v>
      </c>
    </row>
    <row r="1438" spans="1:10" x14ac:dyDescent="0.35">
      <c r="A1438" s="148">
        <v>11.553333333333301</v>
      </c>
      <c r="B1438" s="148">
        <v>37</v>
      </c>
      <c r="C1438" s="148" t="s">
        <v>124</v>
      </c>
      <c r="D1438" s="148">
        <v>44</v>
      </c>
      <c r="E1438" s="148" t="s">
        <v>201</v>
      </c>
      <c r="F1438" s="148">
        <v>3.4790000000000001</v>
      </c>
      <c r="G1438" s="148">
        <v>1500</v>
      </c>
      <c r="H1438" s="148">
        <v>0.52200000000000002</v>
      </c>
      <c r="I1438" s="148" t="s">
        <v>192</v>
      </c>
      <c r="J1438" s="148" t="s">
        <v>75</v>
      </c>
    </row>
    <row r="1439" spans="1:10" x14ac:dyDescent="0.35">
      <c r="A1439" s="148">
        <v>11.6033333333333</v>
      </c>
      <c r="B1439" s="148">
        <v>37</v>
      </c>
      <c r="C1439" s="148" t="s">
        <v>124</v>
      </c>
      <c r="D1439" s="148">
        <v>45</v>
      </c>
      <c r="E1439" s="148" t="s">
        <v>201</v>
      </c>
      <c r="F1439" s="148">
        <v>3.4790000000000001</v>
      </c>
      <c r="G1439" s="148">
        <v>1500</v>
      </c>
      <c r="H1439" s="148">
        <v>0.52200000000000002</v>
      </c>
      <c r="I1439" s="148" t="s">
        <v>192</v>
      </c>
      <c r="J1439" s="148" t="s">
        <v>75</v>
      </c>
    </row>
    <row r="1440" spans="1:10" x14ac:dyDescent="0.35">
      <c r="A1440" s="148">
        <v>11.6533333333333</v>
      </c>
      <c r="B1440" s="148">
        <v>37</v>
      </c>
      <c r="C1440" s="148" t="s">
        <v>124</v>
      </c>
      <c r="D1440" s="148">
        <v>52</v>
      </c>
      <c r="E1440" s="148" t="s">
        <v>201</v>
      </c>
      <c r="F1440" s="148">
        <v>3.4790000000000001</v>
      </c>
      <c r="G1440" s="148">
        <v>1500</v>
      </c>
      <c r="H1440" s="148">
        <v>0.52200000000000002</v>
      </c>
      <c r="I1440" s="148" t="s">
        <v>192</v>
      </c>
      <c r="J1440" s="148" t="s">
        <v>75</v>
      </c>
    </row>
    <row r="1441" spans="1:10" x14ac:dyDescent="0.35">
      <c r="A1441" s="148">
        <v>11.703333333333299</v>
      </c>
      <c r="B1441" s="148">
        <v>37</v>
      </c>
      <c r="C1441" s="148" t="s">
        <v>124</v>
      </c>
      <c r="D1441" s="148">
        <v>52</v>
      </c>
      <c r="E1441" s="148" t="s">
        <v>201</v>
      </c>
      <c r="F1441" s="148">
        <v>3.4790000000000001</v>
      </c>
      <c r="G1441" s="148">
        <v>1500</v>
      </c>
      <c r="H1441" s="148">
        <v>0.52200000000000002</v>
      </c>
      <c r="I1441" s="148" t="s">
        <v>192</v>
      </c>
      <c r="J1441" s="148" t="s">
        <v>75</v>
      </c>
    </row>
    <row r="1442" spans="1:10" x14ac:dyDescent="0.35">
      <c r="A1442" s="148">
        <v>11.7533333333333</v>
      </c>
      <c r="B1442" s="148">
        <v>37</v>
      </c>
      <c r="C1442" s="148" t="s">
        <v>124</v>
      </c>
      <c r="D1442" s="148">
        <v>49</v>
      </c>
      <c r="E1442" s="148" t="s">
        <v>201</v>
      </c>
      <c r="F1442" s="148">
        <v>3.4790000000000001</v>
      </c>
      <c r="G1442" s="148">
        <v>1500</v>
      </c>
      <c r="H1442" s="148">
        <v>0.52200000000000002</v>
      </c>
      <c r="I1442" s="148" t="s">
        <v>192</v>
      </c>
      <c r="J1442" s="148" t="s">
        <v>75</v>
      </c>
    </row>
    <row r="1443" spans="1:10" x14ac:dyDescent="0.35">
      <c r="A1443" s="148">
        <v>11.803333333333301</v>
      </c>
      <c r="B1443" s="148">
        <v>37</v>
      </c>
      <c r="C1443" s="148" t="s">
        <v>124</v>
      </c>
      <c r="D1443" s="148">
        <v>47</v>
      </c>
      <c r="E1443" s="148" t="s">
        <v>201</v>
      </c>
      <c r="F1443" s="148">
        <v>3.4790000000000001</v>
      </c>
      <c r="G1443" s="148">
        <v>1500</v>
      </c>
      <c r="H1443" s="148">
        <v>0.52200000000000002</v>
      </c>
      <c r="I1443" s="148" t="s">
        <v>192</v>
      </c>
      <c r="J1443" s="148" t="s">
        <v>75</v>
      </c>
    </row>
    <row r="1444" spans="1:10" x14ac:dyDescent="0.35">
      <c r="A1444" s="148">
        <v>11.8533333333333</v>
      </c>
      <c r="B1444" s="148">
        <v>37</v>
      </c>
      <c r="C1444" s="148" t="s">
        <v>124</v>
      </c>
      <c r="D1444" s="148">
        <v>49</v>
      </c>
      <c r="E1444" s="148" t="s">
        <v>201</v>
      </c>
      <c r="F1444" s="148">
        <v>3.4790000000000001</v>
      </c>
      <c r="G1444" s="148">
        <v>1500</v>
      </c>
      <c r="H1444" s="148">
        <v>0.52200000000000002</v>
      </c>
      <c r="I1444" s="148" t="s">
        <v>192</v>
      </c>
      <c r="J1444" s="148" t="s">
        <v>75</v>
      </c>
    </row>
    <row r="1445" spans="1:10" x14ac:dyDescent="0.35">
      <c r="A1445" s="148">
        <v>11.9033333333333</v>
      </c>
      <c r="B1445" s="148">
        <v>37</v>
      </c>
      <c r="C1445" s="148" t="s">
        <v>124</v>
      </c>
      <c r="D1445" s="148">
        <v>50</v>
      </c>
      <c r="E1445" s="148" t="s">
        <v>201</v>
      </c>
      <c r="F1445" s="148">
        <v>3.4790000000000001</v>
      </c>
      <c r="G1445" s="148">
        <v>1500</v>
      </c>
      <c r="H1445" s="148">
        <v>0.52200000000000002</v>
      </c>
      <c r="I1445" s="148" t="s">
        <v>192</v>
      </c>
      <c r="J1445" s="148" t="s">
        <v>75</v>
      </c>
    </row>
    <row r="1446" spans="1:10" x14ac:dyDescent="0.35">
      <c r="A1446" s="148">
        <v>11.953333333333299</v>
      </c>
      <c r="B1446" s="148">
        <v>37</v>
      </c>
      <c r="C1446" s="148" t="s">
        <v>124</v>
      </c>
      <c r="D1446" s="148">
        <v>54</v>
      </c>
      <c r="E1446" s="148" t="s">
        <v>201</v>
      </c>
      <c r="F1446" s="148">
        <v>3.4790000000000001</v>
      </c>
      <c r="G1446" s="148">
        <v>1500</v>
      </c>
      <c r="H1446" s="148">
        <v>0.52200000000000002</v>
      </c>
      <c r="I1446" s="148" t="s">
        <v>192</v>
      </c>
      <c r="J1446" s="148" t="s">
        <v>75</v>
      </c>
    </row>
    <row r="1447" spans="1:10" x14ac:dyDescent="0.35">
      <c r="A1447" s="148">
        <v>12.0033333333333</v>
      </c>
      <c r="B1447" s="148">
        <v>37</v>
      </c>
      <c r="C1447" s="148" t="s">
        <v>124</v>
      </c>
      <c r="D1447" s="148">
        <v>51</v>
      </c>
      <c r="E1447" s="148" t="s">
        <v>201</v>
      </c>
      <c r="F1447" s="148">
        <v>3.4790000000000001</v>
      </c>
      <c r="G1447" s="148">
        <v>1500</v>
      </c>
      <c r="H1447" s="148">
        <v>0.52200000000000002</v>
      </c>
      <c r="I1447" s="148" t="s">
        <v>192</v>
      </c>
      <c r="J1447" s="148" t="s">
        <v>75</v>
      </c>
    </row>
    <row r="1448" spans="1:10" x14ac:dyDescent="0.35">
      <c r="A1448" s="148">
        <v>3.3333333333333301E-3</v>
      </c>
      <c r="B1448" s="148">
        <v>37</v>
      </c>
      <c r="C1448" s="148" t="s">
        <v>123</v>
      </c>
      <c r="D1448" s="148">
        <v>26</v>
      </c>
      <c r="E1448" s="148" t="s">
        <v>201</v>
      </c>
      <c r="F1448" s="148">
        <v>3.4790000000000001</v>
      </c>
      <c r="G1448" s="148">
        <v>1500</v>
      </c>
      <c r="H1448" s="148">
        <v>0.52200000000000002</v>
      </c>
      <c r="I1448" s="148" t="s">
        <v>192</v>
      </c>
      <c r="J1448" s="148" t="s">
        <v>75</v>
      </c>
    </row>
    <row r="1449" spans="1:10" x14ac:dyDescent="0.35">
      <c r="A1449" s="148">
        <v>5.3333333333333302E-2</v>
      </c>
      <c r="B1449" s="148">
        <v>37</v>
      </c>
      <c r="C1449" s="148" t="s">
        <v>123</v>
      </c>
      <c r="D1449" s="148">
        <v>20</v>
      </c>
      <c r="E1449" s="148" t="s">
        <v>201</v>
      </c>
      <c r="F1449" s="148">
        <v>3.4790000000000001</v>
      </c>
      <c r="G1449" s="148">
        <v>1500</v>
      </c>
      <c r="H1449" s="148">
        <v>0.52200000000000002</v>
      </c>
      <c r="I1449" s="148" t="s">
        <v>192</v>
      </c>
      <c r="J1449" s="148" t="s">
        <v>75</v>
      </c>
    </row>
    <row r="1450" spans="1:10" x14ac:dyDescent="0.35">
      <c r="A1450" s="148">
        <v>0.103333333333333</v>
      </c>
      <c r="B1450" s="148">
        <v>37</v>
      </c>
      <c r="C1450" s="148" t="s">
        <v>123</v>
      </c>
      <c r="D1450" s="148">
        <v>19</v>
      </c>
      <c r="E1450" s="148" t="s">
        <v>201</v>
      </c>
      <c r="F1450" s="148">
        <v>3.4790000000000001</v>
      </c>
      <c r="G1450" s="148">
        <v>1500</v>
      </c>
      <c r="H1450" s="148">
        <v>0.52200000000000002</v>
      </c>
      <c r="I1450" s="148" t="s">
        <v>192</v>
      </c>
      <c r="J1450" s="148" t="s">
        <v>75</v>
      </c>
    </row>
    <row r="1451" spans="1:10" x14ac:dyDescent="0.35">
      <c r="A1451" s="148">
        <v>0.15333333333333299</v>
      </c>
      <c r="B1451" s="148">
        <v>37</v>
      </c>
      <c r="C1451" s="148" t="s">
        <v>123</v>
      </c>
      <c r="D1451" s="148">
        <v>18</v>
      </c>
      <c r="E1451" s="148" t="s">
        <v>201</v>
      </c>
      <c r="F1451" s="148">
        <v>3.4790000000000001</v>
      </c>
      <c r="G1451" s="148">
        <v>1500</v>
      </c>
      <c r="H1451" s="148">
        <v>0.52200000000000002</v>
      </c>
      <c r="I1451" s="148" t="s">
        <v>192</v>
      </c>
      <c r="J1451" s="148" t="s">
        <v>75</v>
      </c>
    </row>
    <row r="1452" spans="1:10" x14ac:dyDescent="0.35">
      <c r="A1452" s="148">
        <v>0.20333333333333301</v>
      </c>
      <c r="B1452" s="148">
        <v>37</v>
      </c>
      <c r="C1452" s="148" t="s">
        <v>123</v>
      </c>
      <c r="D1452" s="148">
        <v>20</v>
      </c>
      <c r="E1452" s="148" t="s">
        <v>201</v>
      </c>
      <c r="F1452" s="148">
        <v>3.4790000000000001</v>
      </c>
      <c r="G1452" s="148">
        <v>1500</v>
      </c>
      <c r="H1452" s="148">
        <v>0.52200000000000002</v>
      </c>
      <c r="I1452" s="148" t="s">
        <v>192</v>
      </c>
      <c r="J1452" s="148" t="s">
        <v>75</v>
      </c>
    </row>
    <row r="1453" spans="1:10" x14ac:dyDescent="0.35">
      <c r="A1453" s="148">
        <v>0.25333333333333302</v>
      </c>
      <c r="B1453" s="148">
        <v>37</v>
      </c>
      <c r="C1453" s="148" t="s">
        <v>123</v>
      </c>
      <c r="D1453" s="148">
        <v>19</v>
      </c>
      <c r="E1453" s="148" t="s">
        <v>201</v>
      </c>
      <c r="F1453" s="148">
        <v>3.4790000000000001</v>
      </c>
      <c r="G1453" s="148">
        <v>1500</v>
      </c>
      <c r="H1453" s="148">
        <v>0.52200000000000002</v>
      </c>
      <c r="I1453" s="148" t="s">
        <v>192</v>
      </c>
      <c r="J1453" s="148" t="s">
        <v>75</v>
      </c>
    </row>
    <row r="1454" spans="1:10" x14ac:dyDescent="0.35">
      <c r="A1454" s="148">
        <v>0.30333333333333301</v>
      </c>
      <c r="B1454" s="148">
        <v>37</v>
      </c>
      <c r="C1454" s="148" t="s">
        <v>123</v>
      </c>
      <c r="D1454" s="148">
        <v>18</v>
      </c>
      <c r="E1454" s="148" t="s">
        <v>201</v>
      </c>
      <c r="F1454" s="148">
        <v>3.4790000000000001</v>
      </c>
      <c r="G1454" s="148">
        <v>1500</v>
      </c>
      <c r="H1454" s="148">
        <v>0.52200000000000002</v>
      </c>
      <c r="I1454" s="148" t="s">
        <v>192</v>
      </c>
      <c r="J1454" s="148" t="s">
        <v>75</v>
      </c>
    </row>
    <row r="1455" spans="1:10" x14ac:dyDescent="0.35">
      <c r="A1455" s="148">
        <v>0.353333333333333</v>
      </c>
      <c r="B1455" s="148">
        <v>37</v>
      </c>
      <c r="C1455" s="148" t="s">
        <v>123</v>
      </c>
      <c r="D1455" s="148">
        <v>17</v>
      </c>
      <c r="E1455" s="148" t="s">
        <v>201</v>
      </c>
      <c r="F1455" s="148">
        <v>3.4790000000000001</v>
      </c>
      <c r="G1455" s="148">
        <v>1500</v>
      </c>
      <c r="H1455" s="148">
        <v>0.52200000000000002</v>
      </c>
      <c r="I1455" s="148" t="s">
        <v>192</v>
      </c>
      <c r="J1455" s="148" t="s">
        <v>75</v>
      </c>
    </row>
    <row r="1456" spans="1:10" x14ac:dyDescent="0.35">
      <c r="A1456" s="148">
        <v>0.40333333333333299</v>
      </c>
      <c r="B1456" s="148">
        <v>37</v>
      </c>
      <c r="C1456" s="148" t="s">
        <v>123</v>
      </c>
      <c r="D1456" s="148">
        <v>23</v>
      </c>
      <c r="E1456" s="148" t="s">
        <v>201</v>
      </c>
      <c r="F1456" s="148">
        <v>3.4790000000000001</v>
      </c>
      <c r="G1456" s="148">
        <v>1500</v>
      </c>
      <c r="H1456" s="148">
        <v>0.52200000000000002</v>
      </c>
      <c r="I1456" s="148" t="s">
        <v>192</v>
      </c>
      <c r="J1456" s="148" t="s">
        <v>75</v>
      </c>
    </row>
    <row r="1457" spans="1:10" x14ac:dyDescent="0.35">
      <c r="A1457" s="148">
        <v>0.45333333333333298</v>
      </c>
      <c r="B1457" s="148">
        <v>37</v>
      </c>
      <c r="C1457" s="148" t="s">
        <v>123</v>
      </c>
      <c r="D1457" s="148">
        <v>20</v>
      </c>
      <c r="E1457" s="148" t="s">
        <v>201</v>
      </c>
      <c r="F1457" s="148">
        <v>3.4790000000000001</v>
      </c>
      <c r="G1457" s="148">
        <v>1500</v>
      </c>
      <c r="H1457" s="148">
        <v>0.52200000000000002</v>
      </c>
      <c r="I1457" s="148" t="s">
        <v>192</v>
      </c>
      <c r="J1457" s="148" t="s">
        <v>75</v>
      </c>
    </row>
    <row r="1458" spans="1:10" x14ac:dyDescent="0.35">
      <c r="A1458" s="148">
        <v>0.50333333333333297</v>
      </c>
      <c r="B1458" s="148">
        <v>37</v>
      </c>
      <c r="C1458" s="148" t="s">
        <v>123</v>
      </c>
      <c r="D1458" s="148">
        <v>20</v>
      </c>
      <c r="E1458" s="148" t="s">
        <v>201</v>
      </c>
      <c r="F1458" s="148">
        <v>3.4790000000000001</v>
      </c>
      <c r="G1458" s="148">
        <v>1500</v>
      </c>
      <c r="H1458" s="148">
        <v>0.52200000000000002</v>
      </c>
      <c r="I1458" s="148" t="s">
        <v>192</v>
      </c>
      <c r="J1458" s="148" t="s">
        <v>75</v>
      </c>
    </row>
    <row r="1459" spans="1:10" x14ac:dyDescent="0.35">
      <c r="A1459" s="148">
        <v>0.55333333333333301</v>
      </c>
      <c r="B1459" s="148">
        <v>37</v>
      </c>
      <c r="C1459" s="148" t="s">
        <v>123</v>
      </c>
      <c r="D1459" s="148">
        <v>17</v>
      </c>
      <c r="E1459" s="148" t="s">
        <v>201</v>
      </c>
      <c r="F1459" s="148">
        <v>3.4790000000000001</v>
      </c>
      <c r="G1459" s="148">
        <v>1500</v>
      </c>
      <c r="H1459" s="148">
        <v>0.52200000000000002</v>
      </c>
      <c r="I1459" s="148" t="s">
        <v>192</v>
      </c>
      <c r="J1459" s="148" t="s">
        <v>75</v>
      </c>
    </row>
    <row r="1460" spans="1:10" x14ac:dyDescent="0.35">
      <c r="A1460" s="148">
        <v>0.60333333333333306</v>
      </c>
      <c r="B1460" s="148">
        <v>37</v>
      </c>
      <c r="C1460" s="148" t="s">
        <v>123</v>
      </c>
      <c r="D1460" s="148">
        <v>20</v>
      </c>
      <c r="E1460" s="148" t="s">
        <v>201</v>
      </c>
      <c r="F1460" s="148">
        <v>3.4790000000000001</v>
      </c>
      <c r="G1460" s="148">
        <v>1500</v>
      </c>
      <c r="H1460" s="148">
        <v>0.52200000000000002</v>
      </c>
      <c r="I1460" s="148" t="s">
        <v>192</v>
      </c>
      <c r="J1460" s="148" t="s">
        <v>75</v>
      </c>
    </row>
    <row r="1461" spans="1:10" x14ac:dyDescent="0.35">
      <c r="A1461" s="148">
        <v>0.65333333333333299</v>
      </c>
      <c r="B1461" s="148">
        <v>37</v>
      </c>
      <c r="C1461" s="148" t="s">
        <v>123</v>
      </c>
      <c r="D1461" s="148">
        <v>16</v>
      </c>
      <c r="E1461" s="148" t="s">
        <v>201</v>
      </c>
      <c r="F1461" s="148">
        <v>3.4790000000000001</v>
      </c>
      <c r="G1461" s="148">
        <v>1500</v>
      </c>
      <c r="H1461" s="148">
        <v>0.52200000000000002</v>
      </c>
      <c r="I1461" s="148" t="s">
        <v>192</v>
      </c>
      <c r="J1461" s="148" t="s">
        <v>75</v>
      </c>
    </row>
    <row r="1462" spans="1:10" x14ac:dyDescent="0.35">
      <c r="A1462" s="148">
        <v>0.70333333333333303</v>
      </c>
      <c r="B1462" s="148">
        <v>37</v>
      </c>
      <c r="C1462" s="148" t="s">
        <v>123</v>
      </c>
      <c r="D1462" s="148">
        <v>18</v>
      </c>
      <c r="E1462" s="148" t="s">
        <v>201</v>
      </c>
      <c r="F1462" s="148">
        <v>3.4790000000000001</v>
      </c>
      <c r="G1462" s="148">
        <v>1500</v>
      </c>
      <c r="H1462" s="148">
        <v>0.52200000000000002</v>
      </c>
      <c r="I1462" s="148" t="s">
        <v>192</v>
      </c>
      <c r="J1462" s="148" t="s">
        <v>75</v>
      </c>
    </row>
    <row r="1463" spans="1:10" x14ac:dyDescent="0.35">
      <c r="A1463" s="148">
        <v>0.75333333333333297</v>
      </c>
      <c r="B1463" s="148">
        <v>37</v>
      </c>
      <c r="C1463" s="148" t="s">
        <v>123</v>
      </c>
      <c r="D1463" s="148">
        <v>24</v>
      </c>
      <c r="E1463" s="148" t="s">
        <v>201</v>
      </c>
      <c r="F1463" s="148">
        <v>3.4790000000000001</v>
      </c>
      <c r="G1463" s="148">
        <v>1500</v>
      </c>
      <c r="H1463" s="148">
        <v>0.52200000000000002</v>
      </c>
      <c r="I1463" s="148" t="s">
        <v>192</v>
      </c>
      <c r="J1463" s="148" t="s">
        <v>75</v>
      </c>
    </row>
    <row r="1464" spans="1:10" x14ac:dyDescent="0.35">
      <c r="A1464" s="148">
        <v>0.80333333333333301</v>
      </c>
      <c r="B1464" s="148">
        <v>37</v>
      </c>
      <c r="C1464" s="148" t="s">
        <v>123</v>
      </c>
      <c r="D1464" s="148">
        <v>21</v>
      </c>
      <c r="E1464" s="148" t="s">
        <v>201</v>
      </c>
      <c r="F1464" s="148">
        <v>3.4790000000000001</v>
      </c>
      <c r="G1464" s="148">
        <v>1500</v>
      </c>
      <c r="H1464" s="148">
        <v>0.52200000000000002</v>
      </c>
      <c r="I1464" s="148" t="s">
        <v>192</v>
      </c>
      <c r="J1464" s="148" t="s">
        <v>75</v>
      </c>
    </row>
    <row r="1465" spans="1:10" x14ac:dyDescent="0.35">
      <c r="A1465" s="148">
        <v>0.85333333333333306</v>
      </c>
      <c r="B1465" s="148">
        <v>37</v>
      </c>
      <c r="C1465" s="148" t="s">
        <v>123</v>
      </c>
      <c r="D1465" s="148">
        <v>17</v>
      </c>
      <c r="E1465" s="148" t="s">
        <v>201</v>
      </c>
      <c r="F1465" s="148">
        <v>3.4790000000000001</v>
      </c>
      <c r="G1465" s="148">
        <v>1500</v>
      </c>
      <c r="H1465" s="148">
        <v>0.52200000000000002</v>
      </c>
      <c r="I1465" s="148" t="s">
        <v>192</v>
      </c>
      <c r="J1465" s="148" t="s">
        <v>75</v>
      </c>
    </row>
    <row r="1466" spans="1:10" x14ac:dyDescent="0.35">
      <c r="A1466" s="148">
        <v>0.90333333333333299</v>
      </c>
      <c r="B1466" s="148">
        <v>37</v>
      </c>
      <c r="C1466" s="148" t="s">
        <v>123</v>
      </c>
      <c r="D1466" s="148">
        <v>27</v>
      </c>
      <c r="E1466" s="148" t="s">
        <v>201</v>
      </c>
      <c r="F1466" s="148">
        <v>3.4790000000000001</v>
      </c>
      <c r="G1466" s="148">
        <v>1500</v>
      </c>
      <c r="H1466" s="148">
        <v>0.52200000000000002</v>
      </c>
      <c r="I1466" s="148" t="s">
        <v>192</v>
      </c>
      <c r="J1466" s="148" t="s">
        <v>75</v>
      </c>
    </row>
    <row r="1467" spans="1:10" x14ac:dyDescent="0.35">
      <c r="A1467" s="148">
        <v>0.95333333333333303</v>
      </c>
      <c r="B1467" s="148">
        <v>37</v>
      </c>
      <c r="C1467" s="148" t="s">
        <v>123</v>
      </c>
      <c r="D1467" s="148">
        <v>29</v>
      </c>
      <c r="E1467" s="148" t="s">
        <v>201</v>
      </c>
      <c r="F1467" s="148">
        <v>3.4790000000000001</v>
      </c>
      <c r="G1467" s="148">
        <v>1500</v>
      </c>
      <c r="H1467" s="148">
        <v>0.52200000000000002</v>
      </c>
      <c r="I1467" s="148" t="s">
        <v>192</v>
      </c>
      <c r="J1467" s="148" t="s">
        <v>75</v>
      </c>
    </row>
    <row r="1468" spans="1:10" x14ac:dyDescent="0.35">
      <c r="A1468" s="148">
        <v>1.0033333333333301</v>
      </c>
      <c r="B1468" s="148">
        <v>37</v>
      </c>
      <c r="C1468" s="148" t="s">
        <v>123</v>
      </c>
      <c r="D1468" s="148">
        <v>18</v>
      </c>
      <c r="E1468" s="148" t="s">
        <v>201</v>
      </c>
      <c r="F1468" s="148">
        <v>3.4790000000000001</v>
      </c>
      <c r="G1468" s="148">
        <v>1500</v>
      </c>
      <c r="H1468" s="148">
        <v>0.52200000000000002</v>
      </c>
      <c r="I1468" s="148" t="s">
        <v>192</v>
      </c>
      <c r="J1468" s="148" t="s">
        <v>75</v>
      </c>
    </row>
    <row r="1469" spans="1:10" x14ac:dyDescent="0.35">
      <c r="A1469" s="148">
        <v>1.0533333333333299</v>
      </c>
      <c r="B1469" s="148">
        <v>37</v>
      </c>
      <c r="C1469" s="148" t="s">
        <v>123</v>
      </c>
      <c r="D1469" s="148">
        <v>22</v>
      </c>
      <c r="E1469" s="148" t="s">
        <v>201</v>
      </c>
      <c r="F1469" s="148">
        <v>3.4790000000000001</v>
      </c>
      <c r="G1469" s="148">
        <v>1500</v>
      </c>
      <c r="H1469" s="148">
        <v>0.52200000000000002</v>
      </c>
      <c r="I1469" s="148" t="s">
        <v>192</v>
      </c>
      <c r="J1469" s="148" t="s">
        <v>75</v>
      </c>
    </row>
    <row r="1470" spans="1:10" x14ac:dyDescent="0.35">
      <c r="A1470" s="148">
        <v>1.1033333333333299</v>
      </c>
      <c r="B1470" s="148">
        <v>37</v>
      </c>
      <c r="C1470" s="148" t="s">
        <v>123</v>
      </c>
      <c r="D1470" s="148">
        <v>27</v>
      </c>
      <c r="E1470" s="148" t="s">
        <v>201</v>
      </c>
      <c r="F1470" s="148">
        <v>3.4790000000000001</v>
      </c>
      <c r="G1470" s="148">
        <v>1500</v>
      </c>
      <c r="H1470" s="148">
        <v>0.52200000000000002</v>
      </c>
      <c r="I1470" s="148" t="s">
        <v>192</v>
      </c>
      <c r="J1470" s="148" t="s">
        <v>75</v>
      </c>
    </row>
    <row r="1471" spans="1:10" x14ac:dyDescent="0.35">
      <c r="A1471" s="148">
        <v>1.15333333333333</v>
      </c>
      <c r="B1471" s="148">
        <v>37</v>
      </c>
      <c r="C1471" s="148" t="s">
        <v>123</v>
      </c>
      <c r="D1471" s="148">
        <v>22</v>
      </c>
      <c r="E1471" s="148" t="s">
        <v>201</v>
      </c>
      <c r="F1471" s="148">
        <v>3.4790000000000001</v>
      </c>
      <c r="G1471" s="148">
        <v>1500</v>
      </c>
      <c r="H1471" s="148">
        <v>0.52200000000000002</v>
      </c>
      <c r="I1471" s="148" t="s">
        <v>192</v>
      </c>
      <c r="J1471" s="148" t="s">
        <v>75</v>
      </c>
    </row>
    <row r="1472" spans="1:10" x14ac:dyDescent="0.35">
      <c r="A1472" s="148">
        <v>1.20333333333333</v>
      </c>
      <c r="B1472" s="148">
        <v>37</v>
      </c>
      <c r="C1472" s="148" t="s">
        <v>123</v>
      </c>
      <c r="D1472" s="148">
        <v>21</v>
      </c>
      <c r="E1472" s="148" t="s">
        <v>201</v>
      </c>
      <c r="F1472" s="148">
        <v>3.4790000000000001</v>
      </c>
      <c r="G1472" s="148">
        <v>1500</v>
      </c>
      <c r="H1472" s="148">
        <v>0.52200000000000002</v>
      </c>
      <c r="I1472" s="148" t="s">
        <v>192</v>
      </c>
      <c r="J1472" s="148" t="s">
        <v>75</v>
      </c>
    </row>
    <row r="1473" spans="1:10" x14ac:dyDescent="0.35">
      <c r="A1473" s="148">
        <v>1.2533333333333301</v>
      </c>
      <c r="B1473" s="148">
        <v>37</v>
      </c>
      <c r="C1473" s="148" t="s">
        <v>123</v>
      </c>
      <c r="D1473" s="148">
        <v>28</v>
      </c>
      <c r="E1473" s="148" t="s">
        <v>201</v>
      </c>
      <c r="F1473" s="148">
        <v>3.4790000000000001</v>
      </c>
      <c r="G1473" s="148">
        <v>1500</v>
      </c>
      <c r="H1473" s="148">
        <v>0.52200000000000002</v>
      </c>
      <c r="I1473" s="148" t="s">
        <v>192</v>
      </c>
      <c r="J1473" s="148" t="s">
        <v>75</v>
      </c>
    </row>
    <row r="1474" spans="1:10" x14ac:dyDescent="0.35">
      <c r="A1474" s="148">
        <v>1.3033333333333299</v>
      </c>
      <c r="B1474" s="148">
        <v>37</v>
      </c>
      <c r="C1474" s="148" t="s">
        <v>123</v>
      </c>
      <c r="D1474" s="148">
        <v>29</v>
      </c>
      <c r="E1474" s="148" t="s">
        <v>201</v>
      </c>
      <c r="F1474" s="148">
        <v>3.4790000000000001</v>
      </c>
      <c r="G1474" s="148">
        <v>1500</v>
      </c>
      <c r="H1474" s="148">
        <v>0.52200000000000002</v>
      </c>
      <c r="I1474" s="148" t="s">
        <v>192</v>
      </c>
      <c r="J1474" s="148" t="s">
        <v>75</v>
      </c>
    </row>
    <row r="1475" spans="1:10" x14ac:dyDescent="0.35">
      <c r="A1475" s="148">
        <v>1.3533333333333299</v>
      </c>
      <c r="B1475" s="148">
        <v>37</v>
      </c>
      <c r="C1475" s="148" t="s">
        <v>123</v>
      </c>
      <c r="D1475" s="148">
        <v>27</v>
      </c>
      <c r="E1475" s="148" t="s">
        <v>201</v>
      </c>
      <c r="F1475" s="148">
        <v>3.4790000000000001</v>
      </c>
      <c r="G1475" s="148">
        <v>1500</v>
      </c>
      <c r="H1475" s="148">
        <v>0.52200000000000002</v>
      </c>
      <c r="I1475" s="148" t="s">
        <v>192</v>
      </c>
      <c r="J1475" s="148" t="s">
        <v>75</v>
      </c>
    </row>
    <row r="1476" spans="1:10" x14ac:dyDescent="0.35">
      <c r="A1476" s="148">
        <v>1.40333333333333</v>
      </c>
      <c r="B1476" s="148">
        <v>37</v>
      </c>
      <c r="C1476" s="148" t="s">
        <v>123</v>
      </c>
      <c r="D1476" s="148">
        <v>28</v>
      </c>
      <c r="E1476" s="148" t="s">
        <v>201</v>
      </c>
      <c r="F1476" s="148">
        <v>3.4790000000000001</v>
      </c>
      <c r="G1476" s="148">
        <v>1500</v>
      </c>
      <c r="H1476" s="148">
        <v>0.52200000000000002</v>
      </c>
      <c r="I1476" s="148" t="s">
        <v>192</v>
      </c>
      <c r="J1476" s="148" t="s">
        <v>75</v>
      </c>
    </row>
    <row r="1477" spans="1:10" x14ac:dyDescent="0.35">
      <c r="A1477" s="148">
        <v>1.45333333333333</v>
      </c>
      <c r="B1477" s="148">
        <v>37</v>
      </c>
      <c r="C1477" s="148" t="s">
        <v>123</v>
      </c>
      <c r="D1477" s="148">
        <v>25</v>
      </c>
      <c r="E1477" s="148" t="s">
        <v>201</v>
      </c>
      <c r="F1477" s="148">
        <v>3.4790000000000001</v>
      </c>
      <c r="G1477" s="148">
        <v>1500</v>
      </c>
      <c r="H1477" s="148">
        <v>0.52200000000000002</v>
      </c>
      <c r="I1477" s="148" t="s">
        <v>192</v>
      </c>
      <c r="J1477" s="148" t="s">
        <v>75</v>
      </c>
    </row>
    <row r="1478" spans="1:10" x14ac:dyDescent="0.35">
      <c r="A1478" s="148">
        <v>1.5033333333333301</v>
      </c>
      <c r="B1478" s="148">
        <v>37</v>
      </c>
      <c r="C1478" s="148" t="s">
        <v>123</v>
      </c>
      <c r="D1478" s="148">
        <v>31</v>
      </c>
      <c r="E1478" s="148" t="s">
        <v>201</v>
      </c>
      <c r="F1478" s="148">
        <v>3.4790000000000001</v>
      </c>
      <c r="G1478" s="148">
        <v>1500</v>
      </c>
      <c r="H1478" s="148">
        <v>0.52200000000000002</v>
      </c>
      <c r="I1478" s="148" t="s">
        <v>192</v>
      </c>
      <c r="J1478" s="148" t="s">
        <v>75</v>
      </c>
    </row>
    <row r="1479" spans="1:10" x14ac:dyDescent="0.35">
      <c r="A1479" s="148">
        <v>1.5533333333333299</v>
      </c>
      <c r="B1479" s="148">
        <v>37</v>
      </c>
      <c r="C1479" s="148" t="s">
        <v>123</v>
      </c>
      <c r="D1479" s="148">
        <v>21</v>
      </c>
      <c r="E1479" s="148" t="s">
        <v>201</v>
      </c>
      <c r="F1479" s="148">
        <v>3.4790000000000001</v>
      </c>
      <c r="G1479" s="148">
        <v>1500</v>
      </c>
      <c r="H1479" s="148">
        <v>0.52200000000000002</v>
      </c>
      <c r="I1479" s="148" t="s">
        <v>192</v>
      </c>
      <c r="J1479" s="148" t="s">
        <v>75</v>
      </c>
    </row>
    <row r="1480" spans="1:10" x14ac:dyDescent="0.35">
      <c r="A1480" s="148">
        <v>1.6033333333333299</v>
      </c>
      <c r="B1480" s="148">
        <v>37</v>
      </c>
      <c r="C1480" s="148" t="s">
        <v>123</v>
      </c>
      <c r="D1480" s="148">
        <v>22</v>
      </c>
      <c r="E1480" s="148" t="s">
        <v>201</v>
      </c>
      <c r="F1480" s="148">
        <v>3.4790000000000001</v>
      </c>
      <c r="G1480" s="148">
        <v>1500</v>
      </c>
      <c r="H1480" s="148">
        <v>0.52200000000000002</v>
      </c>
      <c r="I1480" s="148" t="s">
        <v>192</v>
      </c>
      <c r="J1480" s="148" t="s">
        <v>75</v>
      </c>
    </row>
    <row r="1481" spans="1:10" x14ac:dyDescent="0.35">
      <c r="A1481" s="148">
        <v>1.65333333333333</v>
      </c>
      <c r="B1481" s="148">
        <v>37</v>
      </c>
      <c r="C1481" s="148" t="s">
        <v>123</v>
      </c>
      <c r="D1481" s="148">
        <v>23</v>
      </c>
      <c r="E1481" s="148" t="s">
        <v>201</v>
      </c>
      <c r="F1481" s="148">
        <v>3.4790000000000001</v>
      </c>
      <c r="G1481" s="148">
        <v>1500</v>
      </c>
      <c r="H1481" s="148">
        <v>0.52200000000000002</v>
      </c>
      <c r="I1481" s="148" t="s">
        <v>192</v>
      </c>
      <c r="J1481" s="148" t="s">
        <v>75</v>
      </c>
    </row>
    <row r="1482" spans="1:10" x14ac:dyDescent="0.35">
      <c r="A1482" s="148">
        <v>1.70333333333333</v>
      </c>
      <c r="B1482" s="148">
        <v>37</v>
      </c>
      <c r="C1482" s="148" t="s">
        <v>123</v>
      </c>
      <c r="D1482" s="148">
        <v>22</v>
      </c>
      <c r="E1482" s="148" t="s">
        <v>201</v>
      </c>
      <c r="F1482" s="148">
        <v>3.4790000000000001</v>
      </c>
      <c r="G1482" s="148">
        <v>1500</v>
      </c>
      <c r="H1482" s="148">
        <v>0.52200000000000002</v>
      </c>
      <c r="I1482" s="148" t="s">
        <v>192</v>
      </c>
      <c r="J1482" s="148" t="s">
        <v>75</v>
      </c>
    </row>
    <row r="1483" spans="1:10" x14ac:dyDescent="0.35">
      <c r="A1483" s="148">
        <v>1.7533333333333301</v>
      </c>
      <c r="B1483" s="148">
        <v>37</v>
      </c>
      <c r="C1483" s="148" t="s">
        <v>123</v>
      </c>
      <c r="D1483" s="148">
        <v>29</v>
      </c>
      <c r="E1483" s="148" t="s">
        <v>201</v>
      </c>
      <c r="F1483" s="148">
        <v>3.4790000000000001</v>
      </c>
      <c r="G1483" s="148">
        <v>1500</v>
      </c>
      <c r="H1483" s="148">
        <v>0.52200000000000002</v>
      </c>
      <c r="I1483" s="148" t="s">
        <v>192</v>
      </c>
      <c r="J1483" s="148" t="s">
        <v>75</v>
      </c>
    </row>
    <row r="1484" spans="1:10" x14ac:dyDescent="0.35">
      <c r="A1484" s="148">
        <v>1.8033333333333299</v>
      </c>
      <c r="B1484" s="148">
        <v>37</v>
      </c>
      <c r="C1484" s="148" t="s">
        <v>123</v>
      </c>
      <c r="D1484" s="148">
        <v>21</v>
      </c>
      <c r="E1484" s="148" t="s">
        <v>201</v>
      </c>
      <c r="F1484" s="148">
        <v>3.4790000000000001</v>
      </c>
      <c r="G1484" s="148">
        <v>1500</v>
      </c>
      <c r="H1484" s="148">
        <v>0.52200000000000002</v>
      </c>
      <c r="I1484" s="148" t="s">
        <v>192</v>
      </c>
      <c r="J1484" s="148" t="s">
        <v>75</v>
      </c>
    </row>
    <row r="1485" spans="1:10" x14ac:dyDescent="0.35">
      <c r="A1485" s="148">
        <v>1.8533333333333299</v>
      </c>
      <c r="B1485" s="148">
        <v>37</v>
      </c>
      <c r="C1485" s="148" t="s">
        <v>123</v>
      </c>
      <c r="D1485" s="148">
        <v>30</v>
      </c>
      <c r="E1485" s="148" t="s">
        <v>201</v>
      </c>
      <c r="F1485" s="148">
        <v>3.4790000000000001</v>
      </c>
      <c r="G1485" s="148">
        <v>1500</v>
      </c>
      <c r="H1485" s="148">
        <v>0.52200000000000002</v>
      </c>
      <c r="I1485" s="148" t="s">
        <v>192</v>
      </c>
      <c r="J1485" s="148" t="s">
        <v>75</v>
      </c>
    </row>
    <row r="1486" spans="1:10" x14ac:dyDescent="0.35">
      <c r="A1486" s="148">
        <v>1.90333333333333</v>
      </c>
      <c r="B1486" s="148">
        <v>37</v>
      </c>
      <c r="C1486" s="148" t="s">
        <v>123</v>
      </c>
      <c r="D1486" s="148">
        <v>25</v>
      </c>
      <c r="E1486" s="148" t="s">
        <v>201</v>
      </c>
      <c r="F1486" s="148">
        <v>3.4790000000000001</v>
      </c>
      <c r="G1486" s="148">
        <v>1500</v>
      </c>
      <c r="H1486" s="148">
        <v>0.52200000000000002</v>
      </c>
      <c r="I1486" s="148" t="s">
        <v>192</v>
      </c>
      <c r="J1486" s="148" t="s">
        <v>75</v>
      </c>
    </row>
    <row r="1487" spans="1:10" x14ac:dyDescent="0.35">
      <c r="A1487" s="148">
        <v>1.95333333333333</v>
      </c>
      <c r="B1487" s="148">
        <v>37</v>
      </c>
      <c r="C1487" s="148" t="s">
        <v>123</v>
      </c>
      <c r="D1487" s="148">
        <v>28</v>
      </c>
      <c r="E1487" s="148" t="s">
        <v>201</v>
      </c>
      <c r="F1487" s="148">
        <v>3.4790000000000001</v>
      </c>
      <c r="G1487" s="148">
        <v>1500</v>
      </c>
      <c r="H1487" s="148">
        <v>0.52200000000000002</v>
      </c>
      <c r="I1487" s="148" t="s">
        <v>192</v>
      </c>
      <c r="J1487" s="148" t="s">
        <v>75</v>
      </c>
    </row>
    <row r="1488" spans="1:10" x14ac:dyDescent="0.35">
      <c r="A1488" s="148">
        <v>2.0033333333333299</v>
      </c>
      <c r="B1488" s="148">
        <v>37</v>
      </c>
      <c r="C1488" s="148" t="s">
        <v>123</v>
      </c>
      <c r="D1488" s="148">
        <v>23</v>
      </c>
      <c r="E1488" s="148" t="s">
        <v>201</v>
      </c>
      <c r="F1488" s="148">
        <v>3.4790000000000001</v>
      </c>
      <c r="G1488" s="148">
        <v>1500</v>
      </c>
      <c r="H1488" s="148">
        <v>0.52200000000000002</v>
      </c>
      <c r="I1488" s="148" t="s">
        <v>192</v>
      </c>
      <c r="J1488" s="148" t="s">
        <v>75</v>
      </c>
    </row>
    <row r="1489" spans="1:10" x14ac:dyDescent="0.35">
      <c r="A1489" s="148">
        <v>2.0533333333333301</v>
      </c>
      <c r="B1489" s="148">
        <v>36.9</v>
      </c>
      <c r="C1489" s="148" t="s">
        <v>123</v>
      </c>
      <c r="D1489" s="148">
        <v>24</v>
      </c>
      <c r="E1489" s="148" t="s">
        <v>201</v>
      </c>
      <c r="F1489" s="148">
        <v>3.4790000000000001</v>
      </c>
      <c r="G1489" s="148">
        <v>1500</v>
      </c>
      <c r="H1489" s="148">
        <v>0.52200000000000002</v>
      </c>
      <c r="I1489" s="148" t="s">
        <v>192</v>
      </c>
      <c r="J1489" s="148" t="s">
        <v>75</v>
      </c>
    </row>
    <row r="1490" spans="1:10" x14ac:dyDescent="0.35">
      <c r="A1490" s="148">
        <v>2.1033333333333299</v>
      </c>
      <c r="B1490" s="148">
        <v>37</v>
      </c>
      <c r="C1490" s="148" t="s">
        <v>123</v>
      </c>
      <c r="D1490" s="148">
        <v>28</v>
      </c>
      <c r="E1490" s="148" t="s">
        <v>201</v>
      </c>
      <c r="F1490" s="148">
        <v>3.4790000000000001</v>
      </c>
      <c r="G1490" s="148">
        <v>1500</v>
      </c>
      <c r="H1490" s="148">
        <v>0.52200000000000002</v>
      </c>
      <c r="I1490" s="148" t="s">
        <v>192</v>
      </c>
      <c r="J1490" s="148" t="s">
        <v>75</v>
      </c>
    </row>
    <row r="1491" spans="1:10" x14ac:dyDescent="0.35">
      <c r="A1491" s="148">
        <v>2.1533333333333302</v>
      </c>
      <c r="B1491" s="148">
        <v>37</v>
      </c>
      <c r="C1491" s="148" t="s">
        <v>123</v>
      </c>
      <c r="D1491" s="148">
        <v>30</v>
      </c>
      <c r="E1491" s="148" t="s">
        <v>201</v>
      </c>
      <c r="F1491" s="148">
        <v>3.4790000000000001</v>
      </c>
      <c r="G1491" s="148">
        <v>1500</v>
      </c>
      <c r="H1491" s="148">
        <v>0.52200000000000002</v>
      </c>
      <c r="I1491" s="148" t="s">
        <v>192</v>
      </c>
      <c r="J1491" s="148" t="s">
        <v>75</v>
      </c>
    </row>
    <row r="1492" spans="1:10" x14ac:dyDescent="0.35">
      <c r="A1492" s="148">
        <v>2.20333333333333</v>
      </c>
      <c r="B1492" s="148">
        <v>37</v>
      </c>
      <c r="C1492" s="148" t="s">
        <v>123</v>
      </c>
      <c r="D1492" s="148">
        <v>24</v>
      </c>
      <c r="E1492" s="148" t="s">
        <v>201</v>
      </c>
      <c r="F1492" s="148">
        <v>3.4790000000000001</v>
      </c>
      <c r="G1492" s="148">
        <v>1500</v>
      </c>
      <c r="H1492" s="148">
        <v>0.52200000000000002</v>
      </c>
      <c r="I1492" s="148" t="s">
        <v>192</v>
      </c>
      <c r="J1492" s="148" t="s">
        <v>75</v>
      </c>
    </row>
    <row r="1493" spans="1:10" x14ac:dyDescent="0.35">
      <c r="A1493" s="148">
        <v>2.2533333333333299</v>
      </c>
      <c r="B1493" s="148">
        <v>36.9</v>
      </c>
      <c r="C1493" s="148" t="s">
        <v>123</v>
      </c>
      <c r="D1493" s="148">
        <v>30</v>
      </c>
      <c r="E1493" s="148" t="s">
        <v>201</v>
      </c>
      <c r="F1493" s="148">
        <v>3.4790000000000001</v>
      </c>
      <c r="G1493" s="148">
        <v>1500</v>
      </c>
      <c r="H1493" s="148">
        <v>0.52200000000000002</v>
      </c>
      <c r="I1493" s="148" t="s">
        <v>192</v>
      </c>
      <c r="J1493" s="148" t="s">
        <v>75</v>
      </c>
    </row>
    <row r="1494" spans="1:10" x14ac:dyDescent="0.35">
      <c r="A1494" s="148">
        <v>2.3033333333333301</v>
      </c>
      <c r="B1494" s="148">
        <v>37.1</v>
      </c>
      <c r="C1494" s="148" t="s">
        <v>123</v>
      </c>
      <c r="D1494" s="148">
        <v>30</v>
      </c>
      <c r="E1494" s="148" t="s">
        <v>201</v>
      </c>
      <c r="F1494" s="148">
        <v>3.4790000000000001</v>
      </c>
      <c r="G1494" s="148">
        <v>1500</v>
      </c>
      <c r="H1494" s="148">
        <v>0.52200000000000002</v>
      </c>
      <c r="I1494" s="148" t="s">
        <v>192</v>
      </c>
      <c r="J1494" s="148" t="s">
        <v>75</v>
      </c>
    </row>
    <row r="1495" spans="1:10" x14ac:dyDescent="0.35">
      <c r="A1495" s="148">
        <v>2.3533333333333299</v>
      </c>
      <c r="B1495" s="148">
        <v>37</v>
      </c>
      <c r="C1495" s="148" t="s">
        <v>123</v>
      </c>
      <c r="D1495" s="148">
        <v>24</v>
      </c>
      <c r="E1495" s="148" t="s">
        <v>201</v>
      </c>
      <c r="F1495" s="148">
        <v>3.4790000000000001</v>
      </c>
      <c r="G1495" s="148">
        <v>1500</v>
      </c>
      <c r="H1495" s="148">
        <v>0.52200000000000002</v>
      </c>
      <c r="I1495" s="148" t="s">
        <v>192</v>
      </c>
      <c r="J1495" s="148" t="s">
        <v>75</v>
      </c>
    </row>
    <row r="1496" spans="1:10" x14ac:dyDescent="0.35">
      <c r="A1496" s="148">
        <v>2.4033333333333302</v>
      </c>
      <c r="B1496" s="148">
        <v>37</v>
      </c>
      <c r="C1496" s="148" t="s">
        <v>123</v>
      </c>
      <c r="D1496" s="148">
        <v>28</v>
      </c>
      <c r="E1496" s="148" t="s">
        <v>201</v>
      </c>
      <c r="F1496" s="148">
        <v>3.4790000000000001</v>
      </c>
      <c r="G1496" s="148">
        <v>1500</v>
      </c>
      <c r="H1496" s="148">
        <v>0.52200000000000002</v>
      </c>
      <c r="I1496" s="148" t="s">
        <v>192</v>
      </c>
      <c r="J1496" s="148" t="s">
        <v>75</v>
      </c>
    </row>
    <row r="1497" spans="1:10" x14ac:dyDescent="0.35">
      <c r="A1497" s="148">
        <v>2.45333333333333</v>
      </c>
      <c r="B1497" s="148">
        <v>37</v>
      </c>
      <c r="C1497" s="148" t="s">
        <v>123</v>
      </c>
      <c r="D1497" s="148">
        <v>31</v>
      </c>
      <c r="E1497" s="148" t="s">
        <v>201</v>
      </c>
      <c r="F1497" s="148">
        <v>3.4790000000000001</v>
      </c>
      <c r="G1497" s="148">
        <v>1500</v>
      </c>
      <c r="H1497" s="148">
        <v>0.52200000000000002</v>
      </c>
      <c r="I1497" s="148" t="s">
        <v>192</v>
      </c>
      <c r="J1497" s="148" t="s">
        <v>75</v>
      </c>
    </row>
    <row r="1498" spans="1:10" x14ac:dyDescent="0.35">
      <c r="A1498" s="148">
        <v>2.5033333333333299</v>
      </c>
      <c r="B1498" s="148">
        <v>37</v>
      </c>
      <c r="C1498" s="148" t="s">
        <v>123</v>
      </c>
      <c r="D1498" s="148">
        <v>26</v>
      </c>
      <c r="E1498" s="148" t="s">
        <v>201</v>
      </c>
      <c r="F1498" s="148">
        <v>3.4790000000000001</v>
      </c>
      <c r="G1498" s="148">
        <v>1500</v>
      </c>
      <c r="H1498" s="148">
        <v>0.52200000000000002</v>
      </c>
      <c r="I1498" s="148" t="s">
        <v>192</v>
      </c>
      <c r="J1498" s="148" t="s">
        <v>75</v>
      </c>
    </row>
    <row r="1499" spans="1:10" x14ac:dyDescent="0.35">
      <c r="A1499" s="148">
        <v>2.5533333333333301</v>
      </c>
      <c r="B1499" s="148">
        <v>37</v>
      </c>
      <c r="C1499" s="148" t="s">
        <v>123</v>
      </c>
      <c r="D1499" s="148">
        <v>32</v>
      </c>
      <c r="E1499" s="148" t="s">
        <v>201</v>
      </c>
      <c r="F1499" s="148">
        <v>3.4790000000000001</v>
      </c>
      <c r="G1499" s="148">
        <v>1500</v>
      </c>
      <c r="H1499" s="148">
        <v>0.52200000000000002</v>
      </c>
      <c r="I1499" s="148" t="s">
        <v>192</v>
      </c>
      <c r="J1499" s="148" t="s">
        <v>75</v>
      </c>
    </row>
    <row r="1500" spans="1:10" x14ac:dyDescent="0.35">
      <c r="A1500" s="148">
        <v>2.6033333333333299</v>
      </c>
      <c r="B1500" s="148">
        <v>37</v>
      </c>
      <c r="C1500" s="148" t="s">
        <v>123</v>
      </c>
      <c r="D1500" s="148">
        <v>30</v>
      </c>
      <c r="E1500" s="148" t="s">
        <v>201</v>
      </c>
      <c r="F1500" s="148">
        <v>3.4790000000000001</v>
      </c>
      <c r="G1500" s="148">
        <v>1500</v>
      </c>
      <c r="H1500" s="148">
        <v>0.52200000000000002</v>
      </c>
      <c r="I1500" s="148" t="s">
        <v>192</v>
      </c>
      <c r="J1500" s="148" t="s">
        <v>75</v>
      </c>
    </row>
    <row r="1501" spans="1:10" x14ac:dyDescent="0.35">
      <c r="A1501" s="148">
        <v>2.6533333333333302</v>
      </c>
      <c r="B1501" s="148">
        <v>37</v>
      </c>
      <c r="C1501" s="148" t="s">
        <v>123</v>
      </c>
      <c r="D1501" s="148">
        <v>26</v>
      </c>
      <c r="E1501" s="148" t="s">
        <v>201</v>
      </c>
      <c r="F1501" s="148">
        <v>3.4790000000000001</v>
      </c>
      <c r="G1501" s="148">
        <v>1500</v>
      </c>
      <c r="H1501" s="148">
        <v>0.52200000000000002</v>
      </c>
      <c r="I1501" s="148" t="s">
        <v>192</v>
      </c>
      <c r="J1501" s="148" t="s">
        <v>75</v>
      </c>
    </row>
    <row r="1502" spans="1:10" x14ac:dyDescent="0.35">
      <c r="A1502" s="148">
        <v>2.70333333333333</v>
      </c>
      <c r="B1502" s="148">
        <v>37</v>
      </c>
      <c r="C1502" s="148" t="s">
        <v>123</v>
      </c>
      <c r="D1502" s="148">
        <v>29</v>
      </c>
      <c r="E1502" s="148" t="s">
        <v>201</v>
      </c>
      <c r="F1502" s="148">
        <v>3.4790000000000001</v>
      </c>
      <c r="G1502" s="148">
        <v>1500</v>
      </c>
      <c r="H1502" s="148">
        <v>0.52200000000000002</v>
      </c>
      <c r="I1502" s="148" t="s">
        <v>192</v>
      </c>
      <c r="J1502" s="148" t="s">
        <v>75</v>
      </c>
    </row>
    <row r="1503" spans="1:10" x14ac:dyDescent="0.35">
      <c r="A1503" s="148">
        <v>2.7533333333333299</v>
      </c>
      <c r="B1503" s="148">
        <v>37</v>
      </c>
      <c r="C1503" s="148" t="s">
        <v>123</v>
      </c>
      <c r="D1503" s="148">
        <v>25</v>
      </c>
      <c r="E1503" s="148" t="s">
        <v>201</v>
      </c>
      <c r="F1503" s="148">
        <v>3.4790000000000001</v>
      </c>
      <c r="G1503" s="148">
        <v>1500</v>
      </c>
      <c r="H1503" s="148">
        <v>0.52200000000000002</v>
      </c>
      <c r="I1503" s="148" t="s">
        <v>192</v>
      </c>
      <c r="J1503" s="148" t="s">
        <v>75</v>
      </c>
    </row>
    <row r="1504" spans="1:10" x14ac:dyDescent="0.35">
      <c r="A1504" s="148">
        <v>2.8033333333333301</v>
      </c>
      <c r="B1504" s="148">
        <v>37</v>
      </c>
      <c r="C1504" s="148" t="s">
        <v>123</v>
      </c>
      <c r="D1504" s="148">
        <v>34</v>
      </c>
      <c r="E1504" s="148" t="s">
        <v>201</v>
      </c>
      <c r="F1504" s="148">
        <v>3.4790000000000001</v>
      </c>
      <c r="G1504" s="148">
        <v>1500</v>
      </c>
      <c r="H1504" s="148">
        <v>0.52200000000000002</v>
      </c>
      <c r="I1504" s="148" t="s">
        <v>192</v>
      </c>
      <c r="J1504" s="148" t="s">
        <v>75</v>
      </c>
    </row>
    <row r="1505" spans="1:10" x14ac:dyDescent="0.35">
      <c r="A1505" s="148">
        <v>2.8533333333333299</v>
      </c>
      <c r="B1505" s="148">
        <v>37</v>
      </c>
      <c r="C1505" s="148" t="s">
        <v>123</v>
      </c>
      <c r="D1505" s="148">
        <v>25</v>
      </c>
      <c r="E1505" s="148" t="s">
        <v>201</v>
      </c>
      <c r="F1505" s="148">
        <v>3.4790000000000001</v>
      </c>
      <c r="G1505" s="148">
        <v>1500</v>
      </c>
      <c r="H1505" s="148">
        <v>0.52200000000000002</v>
      </c>
      <c r="I1505" s="148" t="s">
        <v>192</v>
      </c>
      <c r="J1505" s="148" t="s">
        <v>75</v>
      </c>
    </row>
    <row r="1506" spans="1:10" x14ac:dyDescent="0.35">
      <c r="A1506" s="148">
        <v>2.9033333333333302</v>
      </c>
      <c r="B1506" s="148">
        <v>36.9</v>
      </c>
      <c r="C1506" s="148" t="s">
        <v>123</v>
      </c>
      <c r="D1506" s="148">
        <v>27</v>
      </c>
      <c r="E1506" s="148" t="s">
        <v>201</v>
      </c>
      <c r="F1506" s="148">
        <v>3.4790000000000001</v>
      </c>
      <c r="G1506" s="148">
        <v>1500</v>
      </c>
      <c r="H1506" s="148">
        <v>0.52200000000000002</v>
      </c>
      <c r="I1506" s="148" t="s">
        <v>192</v>
      </c>
      <c r="J1506" s="148" t="s">
        <v>75</v>
      </c>
    </row>
    <row r="1507" spans="1:10" x14ac:dyDescent="0.35">
      <c r="A1507" s="148">
        <v>2.95333333333333</v>
      </c>
      <c r="B1507" s="148">
        <v>37</v>
      </c>
      <c r="C1507" s="148" t="s">
        <v>123</v>
      </c>
      <c r="D1507" s="148">
        <v>26</v>
      </c>
      <c r="E1507" s="148" t="s">
        <v>201</v>
      </c>
      <c r="F1507" s="148">
        <v>3.4790000000000001</v>
      </c>
      <c r="G1507" s="148">
        <v>1500</v>
      </c>
      <c r="H1507" s="148">
        <v>0.52200000000000002</v>
      </c>
      <c r="I1507" s="148" t="s">
        <v>192</v>
      </c>
      <c r="J1507" s="148" t="s">
        <v>75</v>
      </c>
    </row>
    <row r="1508" spans="1:10" x14ac:dyDescent="0.35">
      <c r="A1508" s="148">
        <v>3.0033333333333299</v>
      </c>
      <c r="B1508" s="148">
        <v>37</v>
      </c>
      <c r="C1508" s="148" t="s">
        <v>123</v>
      </c>
      <c r="D1508" s="148">
        <v>31</v>
      </c>
      <c r="E1508" s="148" t="s">
        <v>201</v>
      </c>
      <c r="F1508" s="148">
        <v>3.4790000000000001</v>
      </c>
      <c r="G1508" s="148">
        <v>1500</v>
      </c>
      <c r="H1508" s="148">
        <v>0.52200000000000002</v>
      </c>
      <c r="I1508" s="148" t="s">
        <v>192</v>
      </c>
      <c r="J1508" s="148" t="s">
        <v>75</v>
      </c>
    </row>
    <row r="1509" spans="1:10" x14ac:dyDescent="0.35">
      <c r="A1509" s="148">
        <v>3.0533333333333301</v>
      </c>
      <c r="B1509" s="148">
        <v>37</v>
      </c>
      <c r="C1509" s="148" t="s">
        <v>123</v>
      </c>
      <c r="D1509" s="148">
        <v>30</v>
      </c>
      <c r="E1509" s="148" t="s">
        <v>201</v>
      </c>
      <c r="F1509" s="148">
        <v>3.4790000000000001</v>
      </c>
      <c r="G1509" s="148">
        <v>1500</v>
      </c>
      <c r="H1509" s="148">
        <v>0.52200000000000002</v>
      </c>
      <c r="I1509" s="148" t="s">
        <v>192</v>
      </c>
      <c r="J1509" s="148" t="s">
        <v>75</v>
      </c>
    </row>
    <row r="1510" spans="1:10" x14ac:dyDescent="0.35">
      <c r="A1510" s="148">
        <v>3.1033333333333299</v>
      </c>
      <c r="B1510" s="148">
        <v>37</v>
      </c>
      <c r="C1510" s="148" t="s">
        <v>123</v>
      </c>
      <c r="D1510" s="148">
        <v>34</v>
      </c>
      <c r="E1510" s="148" t="s">
        <v>201</v>
      </c>
      <c r="F1510" s="148">
        <v>3.4790000000000001</v>
      </c>
      <c r="G1510" s="148">
        <v>1500</v>
      </c>
      <c r="H1510" s="148">
        <v>0.52200000000000002</v>
      </c>
      <c r="I1510" s="148" t="s">
        <v>192</v>
      </c>
      <c r="J1510" s="148" t="s">
        <v>75</v>
      </c>
    </row>
    <row r="1511" spans="1:10" x14ac:dyDescent="0.35">
      <c r="A1511" s="148">
        <v>3.1533333333333302</v>
      </c>
      <c r="B1511" s="148">
        <v>37</v>
      </c>
      <c r="C1511" s="148" t="s">
        <v>123</v>
      </c>
      <c r="D1511" s="148">
        <v>26</v>
      </c>
      <c r="E1511" s="148" t="s">
        <v>201</v>
      </c>
      <c r="F1511" s="148">
        <v>3.4790000000000001</v>
      </c>
      <c r="G1511" s="148">
        <v>1500</v>
      </c>
      <c r="H1511" s="148">
        <v>0.52200000000000002</v>
      </c>
      <c r="I1511" s="148" t="s">
        <v>192</v>
      </c>
      <c r="J1511" s="148" t="s">
        <v>75</v>
      </c>
    </row>
    <row r="1512" spans="1:10" x14ac:dyDescent="0.35">
      <c r="A1512" s="148">
        <v>3.20333333333333</v>
      </c>
      <c r="B1512" s="148">
        <v>37</v>
      </c>
      <c r="C1512" s="148" t="s">
        <v>123</v>
      </c>
      <c r="D1512" s="148">
        <v>31</v>
      </c>
      <c r="E1512" s="148" t="s">
        <v>201</v>
      </c>
      <c r="F1512" s="148">
        <v>3.4790000000000001</v>
      </c>
      <c r="G1512" s="148">
        <v>1500</v>
      </c>
      <c r="H1512" s="148">
        <v>0.52200000000000002</v>
      </c>
      <c r="I1512" s="148" t="s">
        <v>192</v>
      </c>
      <c r="J1512" s="148" t="s">
        <v>75</v>
      </c>
    </row>
    <row r="1513" spans="1:10" x14ac:dyDescent="0.35">
      <c r="A1513" s="148">
        <v>3.2533333333333299</v>
      </c>
      <c r="B1513" s="148">
        <v>37</v>
      </c>
      <c r="C1513" s="148" t="s">
        <v>123</v>
      </c>
      <c r="D1513" s="148">
        <v>32</v>
      </c>
      <c r="E1513" s="148" t="s">
        <v>201</v>
      </c>
      <c r="F1513" s="148">
        <v>3.4790000000000001</v>
      </c>
      <c r="G1513" s="148">
        <v>1500</v>
      </c>
      <c r="H1513" s="148">
        <v>0.52200000000000002</v>
      </c>
      <c r="I1513" s="148" t="s">
        <v>192</v>
      </c>
      <c r="J1513" s="148" t="s">
        <v>75</v>
      </c>
    </row>
    <row r="1514" spans="1:10" x14ac:dyDescent="0.35">
      <c r="A1514" s="148">
        <v>3.3033333333333301</v>
      </c>
      <c r="B1514" s="148">
        <v>37</v>
      </c>
      <c r="C1514" s="148" t="s">
        <v>123</v>
      </c>
      <c r="D1514" s="148">
        <v>30</v>
      </c>
      <c r="E1514" s="148" t="s">
        <v>201</v>
      </c>
      <c r="F1514" s="148">
        <v>3.4790000000000001</v>
      </c>
      <c r="G1514" s="148">
        <v>1500</v>
      </c>
      <c r="H1514" s="148">
        <v>0.52200000000000002</v>
      </c>
      <c r="I1514" s="148" t="s">
        <v>192</v>
      </c>
      <c r="J1514" s="148" t="s">
        <v>75</v>
      </c>
    </row>
    <row r="1515" spans="1:10" x14ac:dyDescent="0.35">
      <c r="A1515" s="148">
        <v>3.3533333333333299</v>
      </c>
      <c r="B1515" s="148">
        <v>37</v>
      </c>
      <c r="C1515" s="148" t="s">
        <v>123</v>
      </c>
      <c r="D1515" s="148">
        <v>31</v>
      </c>
      <c r="E1515" s="148" t="s">
        <v>201</v>
      </c>
      <c r="F1515" s="148">
        <v>3.4790000000000001</v>
      </c>
      <c r="G1515" s="148">
        <v>1500</v>
      </c>
      <c r="H1515" s="148">
        <v>0.52200000000000002</v>
      </c>
      <c r="I1515" s="148" t="s">
        <v>192</v>
      </c>
      <c r="J1515" s="148" t="s">
        <v>75</v>
      </c>
    </row>
    <row r="1516" spans="1:10" x14ac:dyDescent="0.35">
      <c r="A1516" s="148">
        <v>3.4033333333333302</v>
      </c>
      <c r="B1516" s="148">
        <v>37</v>
      </c>
      <c r="C1516" s="148" t="s">
        <v>123</v>
      </c>
      <c r="D1516" s="148">
        <v>29</v>
      </c>
      <c r="E1516" s="148" t="s">
        <v>201</v>
      </c>
      <c r="F1516" s="148">
        <v>3.4790000000000001</v>
      </c>
      <c r="G1516" s="148">
        <v>1500</v>
      </c>
      <c r="H1516" s="148">
        <v>0.52200000000000002</v>
      </c>
      <c r="I1516" s="148" t="s">
        <v>192</v>
      </c>
      <c r="J1516" s="148" t="s">
        <v>75</v>
      </c>
    </row>
    <row r="1517" spans="1:10" x14ac:dyDescent="0.35">
      <c r="A1517" s="148">
        <v>3.45333333333333</v>
      </c>
      <c r="B1517" s="148">
        <v>37</v>
      </c>
      <c r="C1517" s="148" t="s">
        <v>123</v>
      </c>
      <c r="D1517" s="148">
        <v>33</v>
      </c>
      <c r="E1517" s="148" t="s">
        <v>201</v>
      </c>
      <c r="F1517" s="148">
        <v>3.4790000000000001</v>
      </c>
      <c r="G1517" s="148">
        <v>1500</v>
      </c>
      <c r="H1517" s="148">
        <v>0.52200000000000002</v>
      </c>
      <c r="I1517" s="148" t="s">
        <v>192</v>
      </c>
      <c r="J1517" s="148" t="s">
        <v>75</v>
      </c>
    </row>
    <row r="1518" spans="1:10" x14ac:dyDescent="0.35">
      <c r="A1518" s="148">
        <v>3.5033333333333299</v>
      </c>
      <c r="B1518" s="148">
        <v>37</v>
      </c>
      <c r="C1518" s="148" t="s">
        <v>123</v>
      </c>
      <c r="D1518" s="148">
        <v>29</v>
      </c>
      <c r="E1518" s="148" t="s">
        <v>201</v>
      </c>
      <c r="F1518" s="148">
        <v>3.4790000000000001</v>
      </c>
      <c r="G1518" s="148">
        <v>1500</v>
      </c>
      <c r="H1518" s="148">
        <v>0.52200000000000002</v>
      </c>
      <c r="I1518" s="148" t="s">
        <v>192</v>
      </c>
      <c r="J1518" s="148" t="s">
        <v>75</v>
      </c>
    </row>
    <row r="1519" spans="1:10" x14ac:dyDescent="0.35">
      <c r="A1519" s="148">
        <v>3.5533333333333301</v>
      </c>
      <c r="B1519" s="148">
        <v>37</v>
      </c>
      <c r="C1519" s="148" t="s">
        <v>123</v>
      </c>
      <c r="D1519" s="148">
        <v>31</v>
      </c>
      <c r="E1519" s="148" t="s">
        <v>201</v>
      </c>
      <c r="F1519" s="148">
        <v>3.4790000000000001</v>
      </c>
      <c r="G1519" s="148">
        <v>1500</v>
      </c>
      <c r="H1519" s="148">
        <v>0.52200000000000002</v>
      </c>
      <c r="I1519" s="148" t="s">
        <v>192</v>
      </c>
      <c r="J1519" s="148" t="s">
        <v>75</v>
      </c>
    </row>
    <row r="1520" spans="1:10" x14ac:dyDescent="0.35">
      <c r="A1520" s="148">
        <v>3.6033333333333299</v>
      </c>
      <c r="B1520" s="148">
        <v>37</v>
      </c>
      <c r="C1520" s="148" t="s">
        <v>123</v>
      </c>
      <c r="D1520" s="148">
        <v>30</v>
      </c>
      <c r="E1520" s="148" t="s">
        <v>201</v>
      </c>
      <c r="F1520" s="148">
        <v>3.4790000000000001</v>
      </c>
      <c r="G1520" s="148">
        <v>1500</v>
      </c>
      <c r="H1520" s="148">
        <v>0.52200000000000002</v>
      </c>
      <c r="I1520" s="148" t="s">
        <v>192</v>
      </c>
      <c r="J1520" s="148" t="s">
        <v>75</v>
      </c>
    </row>
    <row r="1521" spans="1:10" x14ac:dyDescent="0.35">
      <c r="A1521" s="148">
        <v>3.6533333333333302</v>
      </c>
      <c r="B1521" s="148">
        <v>37</v>
      </c>
      <c r="C1521" s="148" t="s">
        <v>123</v>
      </c>
      <c r="D1521" s="148">
        <v>27</v>
      </c>
      <c r="E1521" s="148" t="s">
        <v>201</v>
      </c>
      <c r="F1521" s="148">
        <v>3.4790000000000001</v>
      </c>
      <c r="G1521" s="148">
        <v>1500</v>
      </c>
      <c r="H1521" s="148">
        <v>0.52200000000000002</v>
      </c>
      <c r="I1521" s="148" t="s">
        <v>192</v>
      </c>
      <c r="J1521" s="148" t="s">
        <v>75</v>
      </c>
    </row>
    <row r="1522" spans="1:10" x14ac:dyDescent="0.35">
      <c r="A1522" s="148">
        <v>3.70333333333333</v>
      </c>
      <c r="B1522" s="148">
        <v>37</v>
      </c>
      <c r="C1522" s="148" t="s">
        <v>123</v>
      </c>
      <c r="D1522" s="148">
        <v>25</v>
      </c>
      <c r="E1522" s="148" t="s">
        <v>201</v>
      </c>
      <c r="F1522" s="148">
        <v>3.4790000000000001</v>
      </c>
      <c r="G1522" s="148">
        <v>1500</v>
      </c>
      <c r="H1522" s="148">
        <v>0.52200000000000002</v>
      </c>
      <c r="I1522" s="148" t="s">
        <v>192</v>
      </c>
      <c r="J1522" s="148" t="s">
        <v>75</v>
      </c>
    </row>
    <row r="1523" spans="1:10" x14ac:dyDescent="0.35">
      <c r="A1523" s="148">
        <v>3.7533333333333299</v>
      </c>
      <c r="B1523" s="148">
        <v>37</v>
      </c>
      <c r="C1523" s="148" t="s">
        <v>123</v>
      </c>
      <c r="D1523" s="148">
        <v>31</v>
      </c>
      <c r="E1523" s="148" t="s">
        <v>201</v>
      </c>
      <c r="F1523" s="148">
        <v>3.4790000000000001</v>
      </c>
      <c r="G1523" s="148">
        <v>1500</v>
      </c>
      <c r="H1523" s="148">
        <v>0.52200000000000002</v>
      </c>
      <c r="I1523" s="148" t="s">
        <v>192</v>
      </c>
      <c r="J1523" s="148" t="s">
        <v>75</v>
      </c>
    </row>
    <row r="1524" spans="1:10" x14ac:dyDescent="0.35">
      <c r="A1524" s="148">
        <v>3.8033333333333301</v>
      </c>
      <c r="B1524" s="148">
        <v>37</v>
      </c>
      <c r="C1524" s="148" t="s">
        <v>123</v>
      </c>
      <c r="D1524" s="148">
        <v>29</v>
      </c>
      <c r="E1524" s="148" t="s">
        <v>201</v>
      </c>
      <c r="F1524" s="148">
        <v>3.4790000000000001</v>
      </c>
      <c r="G1524" s="148">
        <v>1500</v>
      </c>
      <c r="H1524" s="148">
        <v>0.52200000000000002</v>
      </c>
      <c r="I1524" s="148" t="s">
        <v>192</v>
      </c>
      <c r="J1524" s="148" t="s">
        <v>75</v>
      </c>
    </row>
    <row r="1525" spans="1:10" x14ac:dyDescent="0.35">
      <c r="A1525" s="148">
        <v>3.8533333333333299</v>
      </c>
      <c r="B1525" s="148">
        <v>37</v>
      </c>
      <c r="C1525" s="148" t="s">
        <v>123</v>
      </c>
      <c r="D1525" s="148">
        <v>26</v>
      </c>
      <c r="E1525" s="148" t="s">
        <v>201</v>
      </c>
      <c r="F1525" s="148">
        <v>3.4790000000000001</v>
      </c>
      <c r="G1525" s="148">
        <v>1500</v>
      </c>
      <c r="H1525" s="148">
        <v>0.52200000000000002</v>
      </c>
      <c r="I1525" s="148" t="s">
        <v>192</v>
      </c>
      <c r="J1525" s="148" t="s">
        <v>75</v>
      </c>
    </row>
    <row r="1526" spans="1:10" x14ac:dyDescent="0.35">
      <c r="A1526" s="148">
        <v>3.9033333333333302</v>
      </c>
      <c r="B1526" s="148">
        <v>37</v>
      </c>
      <c r="C1526" s="148" t="s">
        <v>123</v>
      </c>
      <c r="D1526" s="148">
        <v>28</v>
      </c>
      <c r="E1526" s="148" t="s">
        <v>201</v>
      </c>
      <c r="F1526" s="148">
        <v>3.4790000000000001</v>
      </c>
      <c r="G1526" s="148">
        <v>1500</v>
      </c>
      <c r="H1526" s="148">
        <v>0.52200000000000002</v>
      </c>
      <c r="I1526" s="148" t="s">
        <v>192</v>
      </c>
      <c r="J1526" s="148" t="s">
        <v>75</v>
      </c>
    </row>
    <row r="1527" spans="1:10" x14ac:dyDescent="0.35">
      <c r="A1527" s="148">
        <v>3.95333333333333</v>
      </c>
      <c r="B1527" s="148">
        <v>37</v>
      </c>
      <c r="C1527" s="148" t="s">
        <v>123</v>
      </c>
      <c r="D1527" s="148">
        <v>27</v>
      </c>
      <c r="E1527" s="148" t="s">
        <v>201</v>
      </c>
      <c r="F1527" s="148">
        <v>3.4790000000000001</v>
      </c>
      <c r="G1527" s="148">
        <v>1500</v>
      </c>
      <c r="H1527" s="148">
        <v>0.52200000000000002</v>
      </c>
      <c r="I1527" s="148" t="s">
        <v>192</v>
      </c>
      <c r="J1527" s="148" t="s">
        <v>75</v>
      </c>
    </row>
    <row r="1528" spans="1:10" x14ac:dyDescent="0.35">
      <c r="A1528" s="148">
        <v>4.0033333333333303</v>
      </c>
      <c r="B1528" s="148">
        <v>37</v>
      </c>
      <c r="C1528" s="148" t="s">
        <v>123</v>
      </c>
      <c r="D1528" s="148">
        <v>32</v>
      </c>
      <c r="E1528" s="148" t="s">
        <v>201</v>
      </c>
      <c r="F1528" s="148">
        <v>3.4790000000000001</v>
      </c>
      <c r="G1528" s="148">
        <v>1500</v>
      </c>
      <c r="H1528" s="148">
        <v>0.52200000000000002</v>
      </c>
      <c r="I1528" s="148" t="s">
        <v>192</v>
      </c>
      <c r="J1528" s="148" t="s">
        <v>75</v>
      </c>
    </row>
    <row r="1529" spans="1:10" x14ac:dyDescent="0.35">
      <c r="A1529" s="148">
        <v>4.0533333333333301</v>
      </c>
      <c r="B1529" s="148">
        <v>37.1</v>
      </c>
      <c r="C1529" s="148" t="s">
        <v>123</v>
      </c>
      <c r="D1529" s="148">
        <v>32</v>
      </c>
      <c r="E1529" s="148" t="s">
        <v>201</v>
      </c>
      <c r="F1529" s="148">
        <v>3.4790000000000001</v>
      </c>
      <c r="G1529" s="148">
        <v>1500</v>
      </c>
      <c r="H1529" s="148">
        <v>0.52200000000000002</v>
      </c>
      <c r="I1529" s="148" t="s">
        <v>192</v>
      </c>
      <c r="J1529" s="148" t="s">
        <v>75</v>
      </c>
    </row>
    <row r="1530" spans="1:10" x14ac:dyDescent="0.35">
      <c r="A1530" s="148">
        <v>4.1033333333333299</v>
      </c>
      <c r="B1530" s="148">
        <v>37</v>
      </c>
      <c r="C1530" s="148" t="s">
        <v>123</v>
      </c>
      <c r="D1530" s="148">
        <v>27</v>
      </c>
      <c r="E1530" s="148" t="s">
        <v>201</v>
      </c>
      <c r="F1530" s="148">
        <v>3.4790000000000001</v>
      </c>
      <c r="G1530" s="148">
        <v>1500</v>
      </c>
      <c r="H1530" s="148">
        <v>0.52200000000000002</v>
      </c>
      <c r="I1530" s="148" t="s">
        <v>192</v>
      </c>
      <c r="J1530" s="148" t="s">
        <v>75</v>
      </c>
    </row>
    <row r="1531" spans="1:10" x14ac:dyDescent="0.35">
      <c r="A1531" s="148">
        <v>4.1533333333333298</v>
      </c>
      <c r="B1531" s="148">
        <v>37</v>
      </c>
      <c r="C1531" s="148" t="s">
        <v>123</v>
      </c>
      <c r="D1531" s="148">
        <v>33</v>
      </c>
      <c r="E1531" s="148" t="s">
        <v>201</v>
      </c>
      <c r="F1531" s="148">
        <v>3.4790000000000001</v>
      </c>
      <c r="G1531" s="148">
        <v>1500</v>
      </c>
      <c r="H1531" s="148">
        <v>0.52200000000000002</v>
      </c>
      <c r="I1531" s="148" t="s">
        <v>192</v>
      </c>
      <c r="J1531" s="148" t="s">
        <v>75</v>
      </c>
    </row>
    <row r="1532" spans="1:10" x14ac:dyDescent="0.35">
      <c r="A1532" s="148">
        <v>4.2033333333333296</v>
      </c>
      <c r="B1532" s="148">
        <v>37</v>
      </c>
      <c r="C1532" s="148" t="s">
        <v>123</v>
      </c>
      <c r="D1532" s="148">
        <v>29</v>
      </c>
      <c r="E1532" s="148" t="s">
        <v>201</v>
      </c>
      <c r="F1532" s="148">
        <v>3.4790000000000001</v>
      </c>
      <c r="G1532" s="148">
        <v>1500</v>
      </c>
      <c r="H1532" s="148">
        <v>0.52200000000000002</v>
      </c>
      <c r="I1532" s="148" t="s">
        <v>192</v>
      </c>
      <c r="J1532" s="148" t="s">
        <v>75</v>
      </c>
    </row>
    <row r="1533" spans="1:10" x14ac:dyDescent="0.35">
      <c r="A1533" s="148">
        <v>4.2533333333333303</v>
      </c>
      <c r="B1533" s="148">
        <v>37</v>
      </c>
      <c r="C1533" s="148" t="s">
        <v>123</v>
      </c>
      <c r="D1533" s="148">
        <v>40</v>
      </c>
      <c r="E1533" s="148" t="s">
        <v>201</v>
      </c>
      <c r="F1533" s="148">
        <v>3.4790000000000001</v>
      </c>
      <c r="G1533" s="148">
        <v>1500</v>
      </c>
      <c r="H1533" s="148">
        <v>0.52200000000000002</v>
      </c>
      <c r="I1533" s="148" t="s">
        <v>192</v>
      </c>
      <c r="J1533" s="148" t="s">
        <v>75</v>
      </c>
    </row>
    <row r="1534" spans="1:10" x14ac:dyDescent="0.35">
      <c r="A1534" s="148">
        <v>4.3033333333333301</v>
      </c>
      <c r="B1534" s="148">
        <v>37</v>
      </c>
      <c r="C1534" s="148" t="s">
        <v>123</v>
      </c>
      <c r="D1534" s="148">
        <v>37</v>
      </c>
      <c r="E1534" s="148" t="s">
        <v>201</v>
      </c>
      <c r="F1534" s="148">
        <v>3.4790000000000001</v>
      </c>
      <c r="G1534" s="148">
        <v>1500</v>
      </c>
      <c r="H1534" s="148">
        <v>0.52200000000000002</v>
      </c>
      <c r="I1534" s="148" t="s">
        <v>192</v>
      </c>
      <c r="J1534" s="148" t="s">
        <v>75</v>
      </c>
    </row>
    <row r="1535" spans="1:10" x14ac:dyDescent="0.35">
      <c r="A1535" s="148">
        <v>4.3533333333333299</v>
      </c>
      <c r="B1535" s="148">
        <v>37</v>
      </c>
      <c r="C1535" s="148" t="s">
        <v>123</v>
      </c>
      <c r="D1535" s="148">
        <v>31</v>
      </c>
      <c r="E1535" s="148" t="s">
        <v>201</v>
      </c>
      <c r="F1535" s="148">
        <v>3.4790000000000001</v>
      </c>
      <c r="G1535" s="148">
        <v>1500</v>
      </c>
      <c r="H1535" s="148">
        <v>0.52200000000000002</v>
      </c>
      <c r="I1535" s="148" t="s">
        <v>192</v>
      </c>
      <c r="J1535" s="148" t="s">
        <v>75</v>
      </c>
    </row>
    <row r="1536" spans="1:10" x14ac:dyDescent="0.35">
      <c r="A1536" s="148">
        <v>4.4033333333333298</v>
      </c>
      <c r="B1536" s="148">
        <v>37</v>
      </c>
      <c r="C1536" s="148" t="s">
        <v>123</v>
      </c>
      <c r="D1536" s="148">
        <v>29</v>
      </c>
      <c r="E1536" s="148" t="s">
        <v>201</v>
      </c>
      <c r="F1536" s="148">
        <v>3.4790000000000001</v>
      </c>
      <c r="G1536" s="148">
        <v>1500</v>
      </c>
      <c r="H1536" s="148">
        <v>0.52200000000000002</v>
      </c>
      <c r="I1536" s="148" t="s">
        <v>192</v>
      </c>
      <c r="J1536" s="148" t="s">
        <v>75</v>
      </c>
    </row>
    <row r="1537" spans="1:10" x14ac:dyDescent="0.35">
      <c r="A1537" s="148">
        <v>4.4533333333333296</v>
      </c>
      <c r="B1537" s="148">
        <v>37</v>
      </c>
      <c r="C1537" s="148" t="s">
        <v>123</v>
      </c>
      <c r="D1537" s="148">
        <v>37</v>
      </c>
      <c r="E1537" s="148" t="s">
        <v>201</v>
      </c>
      <c r="F1537" s="148">
        <v>3.4790000000000001</v>
      </c>
      <c r="G1537" s="148">
        <v>1500</v>
      </c>
      <c r="H1537" s="148">
        <v>0.52200000000000002</v>
      </c>
      <c r="I1537" s="148" t="s">
        <v>192</v>
      </c>
      <c r="J1537" s="148" t="s">
        <v>75</v>
      </c>
    </row>
    <row r="1538" spans="1:10" x14ac:dyDescent="0.35">
      <c r="A1538" s="148">
        <v>4.5033333333333303</v>
      </c>
      <c r="B1538" s="148">
        <v>37</v>
      </c>
      <c r="C1538" s="148" t="s">
        <v>123</v>
      </c>
      <c r="D1538" s="148">
        <v>38</v>
      </c>
      <c r="E1538" s="148" t="s">
        <v>201</v>
      </c>
      <c r="F1538" s="148">
        <v>3.4790000000000001</v>
      </c>
      <c r="G1538" s="148">
        <v>1500</v>
      </c>
      <c r="H1538" s="148">
        <v>0.52200000000000002</v>
      </c>
      <c r="I1538" s="148" t="s">
        <v>192</v>
      </c>
      <c r="J1538" s="148" t="s">
        <v>75</v>
      </c>
    </row>
    <row r="1539" spans="1:10" x14ac:dyDescent="0.35">
      <c r="A1539" s="148">
        <v>4.5533333333333301</v>
      </c>
      <c r="B1539" s="148">
        <v>37</v>
      </c>
      <c r="C1539" s="148" t="s">
        <v>123</v>
      </c>
      <c r="D1539" s="148">
        <v>36</v>
      </c>
      <c r="E1539" s="148" t="s">
        <v>201</v>
      </c>
      <c r="F1539" s="148">
        <v>3.4790000000000001</v>
      </c>
      <c r="G1539" s="148">
        <v>1500</v>
      </c>
      <c r="H1539" s="148">
        <v>0.52200000000000002</v>
      </c>
      <c r="I1539" s="148" t="s">
        <v>192</v>
      </c>
      <c r="J1539" s="148" t="s">
        <v>75</v>
      </c>
    </row>
    <row r="1540" spans="1:10" x14ac:dyDescent="0.35">
      <c r="A1540" s="148">
        <v>4.6033333333333299</v>
      </c>
      <c r="B1540" s="148">
        <v>37</v>
      </c>
      <c r="C1540" s="148" t="s">
        <v>123</v>
      </c>
      <c r="D1540" s="148">
        <v>30</v>
      </c>
      <c r="E1540" s="148" t="s">
        <v>201</v>
      </c>
      <c r="F1540" s="148">
        <v>3.4790000000000001</v>
      </c>
      <c r="G1540" s="148">
        <v>1500</v>
      </c>
      <c r="H1540" s="148">
        <v>0.52200000000000002</v>
      </c>
      <c r="I1540" s="148" t="s">
        <v>192</v>
      </c>
      <c r="J1540" s="148" t="s">
        <v>75</v>
      </c>
    </row>
    <row r="1541" spans="1:10" x14ac:dyDescent="0.35">
      <c r="A1541" s="148">
        <v>4.6533333333333298</v>
      </c>
      <c r="B1541" s="148">
        <v>36.9</v>
      </c>
      <c r="C1541" s="148" t="s">
        <v>123</v>
      </c>
      <c r="D1541" s="148">
        <v>39</v>
      </c>
      <c r="E1541" s="148" t="s">
        <v>201</v>
      </c>
      <c r="F1541" s="148">
        <v>3.4790000000000001</v>
      </c>
      <c r="G1541" s="148">
        <v>1500</v>
      </c>
      <c r="H1541" s="148">
        <v>0.52200000000000002</v>
      </c>
      <c r="I1541" s="148" t="s">
        <v>192</v>
      </c>
      <c r="J1541" s="148" t="s">
        <v>75</v>
      </c>
    </row>
    <row r="1542" spans="1:10" x14ac:dyDescent="0.35">
      <c r="A1542" s="148">
        <v>4.7033333333333296</v>
      </c>
      <c r="B1542" s="148">
        <v>37</v>
      </c>
      <c r="C1542" s="148" t="s">
        <v>123</v>
      </c>
      <c r="D1542" s="148">
        <v>36</v>
      </c>
      <c r="E1542" s="148" t="s">
        <v>201</v>
      </c>
      <c r="F1542" s="148">
        <v>3.4790000000000001</v>
      </c>
      <c r="G1542" s="148">
        <v>1500</v>
      </c>
      <c r="H1542" s="148">
        <v>0.52200000000000002</v>
      </c>
      <c r="I1542" s="148" t="s">
        <v>192</v>
      </c>
      <c r="J1542" s="148" t="s">
        <v>75</v>
      </c>
    </row>
    <row r="1543" spans="1:10" x14ac:dyDescent="0.35">
      <c r="A1543" s="148">
        <v>4.7533333333333303</v>
      </c>
      <c r="B1543" s="148">
        <v>37</v>
      </c>
      <c r="C1543" s="148" t="s">
        <v>123</v>
      </c>
      <c r="D1543" s="148">
        <v>27</v>
      </c>
      <c r="E1543" s="148" t="s">
        <v>201</v>
      </c>
      <c r="F1543" s="148">
        <v>3.4790000000000001</v>
      </c>
      <c r="G1543" s="148">
        <v>1500</v>
      </c>
      <c r="H1543" s="148">
        <v>0.52200000000000002</v>
      </c>
      <c r="I1543" s="148" t="s">
        <v>192</v>
      </c>
      <c r="J1543" s="148" t="s">
        <v>75</v>
      </c>
    </row>
    <row r="1544" spans="1:10" x14ac:dyDescent="0.35">
      <c r="A1544" s="148">
        <v>4.8033333333333301</v>
      </c>
      <c r="B1544" s="148">
        <v>37</v>
      </c>
      <c r="C1544" s="148" t="s">
        <v>123</v>
      </c>
      <c r="D1544" s="148">
        <v>33</v>
      </c>
      <c r="E1544" s="148" t="s">
        <v>201</v>
      </c>
      <c r="F1544" s="148">
        <v>3.4790000000000001</v>
      </c>
      <c r="G1544" s="148">
        <v>1500</v>
      </c>
      <c r="H1544" s="148">
        <v>0.52200000000000002</v>
      </c>
      <c r="I1544" s="148" t="s">
        <v>192</v>
      </c>
      <c r="J1544" s="148" t="s">
        <v>75</v>
      </c>
    </row>
    <row r="1545" spans="1:10" x14ac:dyDescent="0.35">
      <c r="A1545" s="148">
        <v>4.8533333333333299</v>
      </c>
      <c r="B1545" s="148">
        <v>37</v>
      </c>
      <c r="C1545" s="148" t="s">
        <v>123</v>
      </c>
      <c r="D1545" s="148">
        <v>34</v>
      </c>
      <c r="E1545" s="148" t="s">
        <v>201</v>
      </c>
      <c r="F1545" s="148">
        <v>3.4790000000000001</v>
      </c>
      <c r="G1545" s="148">
        <v>1500</v>
      </c>
      <c r="H1545" s="148">
        <v>0.52200000000000002</v>
      </c>
      <c r="I1545" s="148" t="s">
        <v>192</v>
      </c>
      <c r="J1545" s="148" t="s">
        <v>75</v>
      </c>
    </row>
    <row r="1546" spans="1:10" x14ac:dyDescent="0.35">
      <c r="A1546" s="148">
        <v>4.9033333333333298</v>
      </c>
      <c r="B1546" s="148">
        <v>37</v>
      </c>
      <c r="C1546" s="148" t="s">
        <v>123</v>
      </c>
      <c r="D1546" s="148">
        <v>31</v>
      </c>
      <c r="E1546" s="148" t="s">
        <v>201</v>
      </c>
      <c r="F1546" s="148">
        <v>3.4790000000000001</v>
      </c>
      <c r="G1546" s="148">
        <v>1500</v>
      </c>
      <c r="H1546" s="148">
        <v>0.52200000000000002</v>
      </c>
      <c r="I1546" s="148" t="s">
        <v>192</v>
      </c>
      <c r="J1546" s="148" t="s">
        <v>75</v>
      </c>
    </row>
    <row r="1547" spans="1:10" x14ac:dyDescent="0.35">
      <c r="A1547" s="148">
        <v>4.9533333333333296</v>
      </c>
      <c r="B1547" s="148">
        <v>37</v>
      </c>
      <c r="C1547" s="148" t="s">
        <v>123</v>
      </c>
      <c r="D1547" s="148">
        <v>31</v>
      </c>
      <c r="E1547" s="148" t="s">
        <v>201</v>
      </c>
      <c r="F1547" s="148">
        <v>3.4790000000000001</v>
      </c>
      <c r="G1547" s="148">
        <v>1500</v>
      </c>
      <c r="H1547" s="148">
        <v>0.52200000000000002</v>
      </c>
      <c r="I1547" s="148" t="s">
        <v>192</v>
      </c>
      <c r="J1547" s="148" t="s">
        <v>75</v>
      </c>
    </row>
    <row r="1548" spans="1:10" x14ac:dyDescent="0.35">
      <c r="A1548" s="148">
        <v>5.0033333333333303</v>
      </c>
      <c r="B1548" s="148">
        <v>37</v>
      </c>
      <c r="C1548" s="148" t="s">
        <v>123</v>
      </c>
      <c r="D1548" s="148">
        <v>35</v>
      </c>
      <c r="E1548" s="148" t="s">
        <v>201</v>
      </c>
      <c r="F1548" s="148">
        <v>3.4790000000000001</v>
      </c>
      <c r="G1548" s="148">
        <v>1500</v>
      </c>
      <c r="H1548" s="148">
        <v>0.52200000000000002</v>
      </c>
      <c r="I1548" s="148" t="s">
        <v>192</v>
      </c>
      <c r="J1548" s="148" t="s">
        <v>75</v>
      </c>
    </row>
    <row r="1549" spans="1:10" x14ac:dyDescent="0.35">
      <c r="A1549" s="148">
        <v>5.0533333333333301</v>
      </c>
      <c r="B1549" s="148">
        <v>37.1</v>
      </c>
      <c r="C1549" s="148" t="s">
        <v>123</v>
      </c>
      <c r="D1549" s="148">
        <v>37</v>
      </c>
      <c r="E1549" s="148" t="s">
        <v>201</v>
      </c>
      <c r="F1549" s="148">
        <v>3.4790000000000001</v>
      </c>
      <c r="G1549" s="148">
        <v>1500</v>
      </c>
      <c r="H1549" s="148">
        <v>0.52200000000000002</v>
      </c>
      <c r="I1549" s="148" t="s">
        <v>192</v>
      </c>
      <c r="J1549" s="148" t="s">
        <v>75</v>
      </c>
    </row>
    <row r="1550" spans="1:10" x14ac:dyDescent="0.35">
      <c r="A1550" s="148">
        <v>5.1033333333333299</v>
      </c>
      <c r="B1550" s="148">
        <v>37</v>
      </c>
      <c r="C1550" s="148" t="s">
        <v>123</v>
      </c>
      <c r="D1550" s="148">
        <v>33</v>
      </c>
      <c r="E1550" s="148" t="s">
        <v>201</v>
      </c>
      <c r="F1550" s="148">
        <v>3.4790000000000001</v>
      </c>
      <c r="G1550" s="148">
        <v>1500</v>
      </c>
      <c r="H1550" s="148">
        <v>0.52200000000000002</v>
      </c>
      <c r="I1550" s="148" t="s">
        <v>192</v>
      </c>
      <c r="J1550" s="148" t="s">
        <v>75</v>
      </c>
    </row>
    <row r="1551" spans="1:10" x14ac:dyDescent="0.35">
      <c r="A1551" s="148">
        <v>5.1533333333333298</v>
      </c>
      <c r="B1551" s="148">
        <v>37</v>
      </c>
      <c r="C1551" s="148" t="s">
        <v>123</v>
      </c>
      <c r="D1551" s="148">
        <v>31</v>
      </c>
      <c r="E1551" s="148" t="s">
        <v>201</v>
      </c>
      <c r="F1551" s="148">
        <v>3.4790000000000001</v>
      </c>
      <c r="G1551" s="148">
        <v>1500</v>
      </c>
      <c r="H1551" s="148">
        <v>0.52200000000000002</v>
      </c>
      <c r="I1551" s="148" t="s">
        <v>192</v>
      </c>
      <c r="J1551" s="148" t="s">
        <v>75</v>
      </c>
    </row>
    <row r="1552" spans="1:10" x14ac:dyDescent="0.35">
      <c r="A1552" s="148">
        <v>5.2033333333333296</v>
      </c>
      <c r="B1552" s="148">
        <v>37</v>
      </c>
      <c r="C1552" s="148" t="s">
        <v>123</v>
      </c>
      <c r="D1552" s="148">
        <v>30</v>
      </c>
      <c r="E1552" s="148" t="s">
        <v>201</v>
      </c>
      <c r="F1552" s="148">
        <v>3.4790000000000001</v>
      </c>
      <c r="G1552" s="148">
        <v>1500</v>
      </c>
      <c r="H1552" s="148">
        <v>0.52200000000000002</v>
      </c>
      <c r="I1552" s="148" t="s">
        <v>192</v>
      </c>
      <c r="J1552" s="148" t="s">
        <v>75</v>
      </c>
    </row>
    <row r="1553" spans="1:10" x14ac:dyDescent="0.35">
      <c r="A1553" s="148">
        <v>5.2533333333333303</v>
      </c>
      <c r="B1553" s="148">
        <v>37</v>
      </c>
      <c r="C1553" s="148" t="s">
        <v>123</v>
      </c>
      <c r="D1553" s="148">
        <v>34</v>
      </c>
      <c r="E1553" s="148" t="s">
        <v>201</v>
      </c>
      <c r="F1553" s="148">
        <v>3.4790000000000001</v>
      </c>
      <c r="G1553" s="148">
        <v>1500</v>
      </c>
      <c r="H1553" s="148">
        <v>0.52200000000000002</v>
      </c>
      <c r="I1553" s="148" t="s">
        <v>192</v>
      </c>
      <c r="J1553" s="148" t="s">
        <v>75</v>
      </c>
    </row>
    <row r="1554" spans="1:10" x14ac:dyDescent="0.35">
      <c r="A1554" s="148">
        <v>5.3033333333333301</v>
      </c>
      <c r="B1554" s="148">
        <v>37</v>
      </c>
      <c r="C1554" s="148" t="s">
        <v>123</v>
      </c>
      <c r="D1554" s="148">
        <v>31</v>
      </c>
      <c r="E1554" s="148" t="s">
        <v>201</v>
      </c>
      <c r="F1554" s="148">
        <v>3.4790000000000001</v>
      </c>
      <c r="G1554" s="148">
        <v>1500</v>
      </c>
      <c r="H1554" s="148">
        <v>0.52200000000000002</v>
      </c>
      <c r="I1554" s="148" t="s">
        <v>192</v>
      </c>
      <c r="J1554" s="148" t="s">
        <v>75</v>
      </c>
    </row>
    <row r="1555" spans="1:10" x14ac:dyDescent="0.35">
      <c r="A1555" s="148">
        <v>5.3533333333333299</v>
      </c>
      <c r="B1555" s="148">
        <v>37</v>
      </c>
      <c r="C1555" s="148" t="s">
        <v>123</v>
      </c>
      <c r="D1555" s="148">
        <v>40</v>
      </c>
      <c r="E1555" s="148" t="s">
        <v>201</v>
      </c>
      <c r="F1555" s="148">
        <v>3.4790000000000001</v>
      </c>
      <c r="G1555" s="148">
        <v>1500</v>
      </c>
      <c r="H1555" s="148">
        <v>0.52200000000000002</v>
      </c>
      <c r="I1555" s="148" t="s">
        <v>192</v>
      </c>
      <c r="J1555" s="148" t="s">
        <v>75</v>
      </c>
    </row>
    <row r="1556" spans="1:10" x14ac:dyDescent="0.35">
      <c r="A1556" s="148">
        <v>5.4033333333333298</v>
      </c>
      <c r="B1556" s="148">
        <v>37</v>
      </c>
      <c r="C1556" s="148" t="s">
        <v>123</v>
      </c>
      <c r="D1556" s="148">
        <v>34</v>
      </c>
      <c r="E1556" s="148" t="s">
        <v>201</v>
      </c>
      <c r="F1556" s="148">
        <v>3.4790000000000001</v>
      </c>
      <c r="G1556" s="148">
        <v>1500</v>
      </c>
      <c r="H1556" s="148">
        <v>0.52200000000000002</v>
      </c>
      <c r="I1556" s="148" t="s">
        <v>192</v>
      </c>
      <c r="J1556" s="148" t="s">
        <v>75</v>
      </c>
    </row>
    <row r="1557" spans="1:10" x14ac:dyDescent="0.35">
      <c r="A1557" s="148">
        <v>5.4533333333333296</v>
      </c>
      <c r="B1557" s="148">
        <v>37</v>
      </c>
      <c r="C1557" s="148" t="s">
        <v>123</v>
      </c>
      <c r="D1557" s="148">
        <v>34</v>
      </c>
      <c r="E1557" s="148" t="s">
        <v>201</v>
      </c>
      <c r="F1557" s="148">
        <v>3.4790000000000001</v>
      </c>
      <c r="G1557" s="148">
        <v>1500</v>
      </c>
      <c r="H1557" s="148">
        <v>0.52200000000000002</v>
      </c>
      <c r="I1557" s="148" t="s">
        <v>192</v>
      </c>
      <c r="J1557" s="148" t="s">
        <v>75</v>
      </c>
    </row>
    <row r="1558" spans="1:10" x14ac:dyDescent="0.35">
      <c r="A1558" s="148">
        <v>5.5033333333333303</v>
      </c>
      <c r="B1558" s="148">
        <v>37</v>
      </c>
      <c r="C1558" s="148" t="s">
        <v>123</v>
      </c>
      <c r="D1558" s="148">
        <v>41</v>
      </c>
      <c r="E1558" s="148" t="s">
        <v>201</v>
      </c>
      <c r="F1558" s="148">
        <v>3.4790000000000001</v>
      </c>
      <c r="G1558" s="148">
        <v>1500</v>
      </c>
      <c r="H1558" s="148">
        <v>0.52200000000000002</v>
      </c>
      <c r="I1558" s="148" t="s">
        <v>192</v>
      </c>
      <c r="J1558" s="148" t="s">
        <v>75</v>
      </c>
    </row>
    <row r="1559" spans="1:10" x14ac:dyDescent="0.35">
      <c r="A1559" s="148">
        <v>5.5533333333333301</v>
      </c>
      <c r="B1559" s="148">
        <v>37.1</v>
      </c>
      <c r="C1559" s="148" t="s">
        <v>123</v>
      </c>
      <c r="D1559" s="148">
        <v>32</v>
      </c>
      <c r="E1559" s="148" t="s">
        <v>201</v>
      </c>
      <c r="F1559" s="148">
        <v>3.4790000000000001</v>
      </c>
      <c r="G1559" s="148">
        <v>1500</v>
      </c>
      <c r="H1559" s="148">
        <v>0.52200000000000002</v>
      </c>
      <c r="I1559" s="148" t="s">
        <v>192</v>
      </c>
      <c r="J1559" s="148" t="s">
        <v>75</v>
      </c>
    </row>
    <row r="1560" spans="1:10" x14ac:dyDescent="0.35">
      <c r="A1560" s="148">
        <v>5.6033333333333299</v>
      </c>
      <c r="B1560" s="148">
        <v>37</v>
      </c>
      <c r="C1560" s="148" t="s">
        <v>123</v>
      </c>
      <c r="D1560" s="148">
        <v>36</v>
      </c>
      <c r="E1560" s="148" t="s">
        <v>201</v>
      </c>
      <c r="F1560" s="148">
        <v>3.4790000000000001</v>
      </c>
      <c r="G1560" s="148">
        <v>1500</v>
      </c>
      <c r="H1560" s="148">
        <v>0.52200000000000002</v>
      </c>
      <c r="I1560" s="148" t="s">
        <v>192</v>
      </c>
      <c r="J1560" s="148" t="s">
        <v>75</v>
      </c>
    </row>
    <row r="1561" spans="1:10" x14ac:dyDescent="0.35">
      <c r="A1561" s="148">
        <v>5.6533333333333298</v>
      </c>
      <c r="B1561" s="148">
        <v>37</v>
      </c>
      <c r="C1561" s="148" t="s">
        <v>123</v>
      </c>
      <c r="D1561" s="148">
        <v>37</v>
      </c>
      <c r="E1561" s="148" t="s">
        <v>201</v>
      </c>
      <c r="F1561" s="148">
        <v>3.4790000000000001</v>
      </c>
      <c r="G1561" s="148">
        <v>1500</v>
      </c>
      <c r="H1561" s="148">
        <v>0.52200000000000002</v>
      </c>
      <c r="I1561" s="148" t="s">
        <v>192</v>
      </c>
      <c r="J1561" s="148" t="s">
        <v>75</v>
      </c>
    </row>
    <row r="1562" spans="1:10" x14ac:dyDescent="0.35">
      <c r="A1562" s="148">
        <v>5.7033333333333296</v>
      </c>
      <c r="B1562" s="148">
        <v>37</v>
      </c>
      <c r="C1562" s="148" t="s">
        <v>123</v>
      </c>
      <c r="D1562" s="148">
        <v>32</v>
      </c>
      <c r="E1562" s="148" t="s">
        <v>201</v>
      </c>
      <c r="F1562" s="148">
        <v>3.4790000000000001</v>
      </c>
      <c r="G1562" s="148">
        <v>1500</v>
      </c>
      <c r="H1562" s="148">
        <v>0.52200000000000002</v>
      </c>
      <c r="I1562" s="148" t="s">
        <v>192</v>
      </c>
      <c r="J1562" s="148" t="s">
        <v>75</v>
      </c>
    </row>
    <row r="1563" spans="1:10" x14ac:dyDescent="0.35">
      <c r="A1563" s="148">
        <v>5.7533333333333303</v>
      </c>
      <c r="B1563" s="148">
        <v>37</v>
      </c>
      <c r="C1563" s="148" t="s">
        <v>123</v>
      </c>
      <c r="D1563" s="148">
        <v>39</v>
      </c>
      <c r="E1563" s="148" t="s">
        <v>201</v>
      </c>
      <c r="F1563" s="148">
        <v>3.4790000000000001</v>
      </c>
      <c r="G1563" s="148">
        <v>1500</v>
      </c>
      <c r="H1563" s="148">
        <v>0.52200000000000002</v>
      </c>
      <c r="I1563" s="148" t="s">
        <v>192</v>
      </c>
      <c r="J1563" s="148" t="s">
        <v>75</v>
      </c>
    </row>
    <row r="1564" spans="1:10" x14ac:dyDescent="0.35">
      <c r="A1564" s="148">
        <v>5.8033333333333301</v>
      </c>
      <c r="B1564" s="148">
        <v>37</v>
      </c>
      <c r="C1564" s="148" t="s">
        <v>123</v>
      </c>
      <c r="D1564" s="148">
        <v>35</v>
      </c>
      <c r="E1564" s="148" t="s">
        <v>201</v>
      </c>
      <c r="F1564" s="148">
        <v>3.4790000000000001</v>
      </c>
      <c r="G1564" s="148">
        <v>1500</v>
      </c>
      <c r="H1564" s="148">
        <v>0.52200000000000002</v>
      </c>
      <c r="I1564" s="148" t="s">
        <v>192</v>
      </c>
      <c r="J1564" s="148" t="s">
        <v>75</v>
      </c>
    </row>
    <row r="1565" spans="1:10" x14ac:dyDescent="0.35">
      <c r="A1565" s="148">
        <v>5.8533333333333299</v>
      </c>
      <c r="B1565" s="148">
        <v>37</v>
      </c>
      <c r="C1565" s="148" t="s">
        <v>123</v>
      </c>
      <c r="D1565" s="148">
        <v>43</v>
      </c>
      <c r="E1565" s="148" t="s">
        <v>201</v>
      </c>
      <c r="F1565" s="148">
        <v>3.4790000000000001</v>
      </c>
      <c r="G1565" s="148">
        <v>1500</v>
      </c>
      <c r="H1565" s="148">
        <v>0.52200000000000002</v>
      </c>
      <c r="I1565" s="148" t="s">
        <v>192</v>
      </c>
      <c r="J1565" s="148" t="s">
        <v>75</v>
      </c>
    </row>
    <row r="1566" spans="1:10" x14ac:dyDescent="0.35">
      <c r="A1566" s="148">
        <v>5.9033333333333298</v>
      </c>
      <c r="B1566" s="148">
        <v>37</v>
      </c>
      <c r="C1566" s="148" t="s">
        <v>123</v>
      </c>
      <c r="D1566" s="148">
        <v>38</v>
      </c>
      <c r="E1566" s="148" t="s">
        <v>201</v>
      </c>
      <c r="F1566" s="148">
        <v>3.4790000000000001</v>
      </c>
      <c r="G1566" s="148">
        <v>1500</v>
      </c>
      <c r="H1566" s="148">
        <v>0.52200000000000002</v>
      </c>
      <c r="I1566" s="148" t="s">
        <v>192</v>
      </c>
      <c r="J1566" s="148" t="s">
        <v>75</v>
      </c>
    </row>
    <row r="1567" spans="1:10" x14ac:dyDescent="0.35">
      <c r="A1567" s="148">
        <v>5.9533333333333296</v>
      </c>
      <c r="B1567" s="148">
        <v>37</v>
      </c>
      <c r="C1567" s="148" t="s">
        <v>123</v>
      </c>
      <c r="D1567" s="148">
        <v>34</v>
      </c>
      <c r="E1567" s="148" t="s">
        <v>201</v>
      </c>
      <c r="F1567" s="148">
        <v>3.4790000000000001</v>
      </c>
      <c r="G1567" s="148">
        <v>1500</v>
      </c>
      <c r="H1567" s="148">
        <v>0.52200000000000002</v>
      </c>
      <c r="I1567" s="148" t="s">
        <v>192</v>
      </c>
      <c r="J1567" s="148" t="s">
        <v>75</v>
      </c>
    </row>
    <row r="1568" spans="1:10" x14ac:dyDescent="0.35">
      <c r="A1568" s="148">
        <v>6.0033333333333303</v>
      </c>
      <c r="B1568" s="148">
        <v>37</v>
      </c>
      <c r="C1568" s="148" t="s">
        <v>123</v>
      </c>
      <c r="D1568" s="148">
        <v>31</v>
      </c>
      <c r="E1568" s="148" t="s">
        <v>201</v>
      </c>
      <c r="F1568" s="148">
        <v>3.4790000000000001</v>
      </c>
      <c r="G1568" s="148">
        <v>1500</v>
      </c>
      <c r="H1568" s="148">
        <v>0.52200000000000002</v>
      </c>
      <c r="I1568" s="148" t="s">
        <v>192</v>
      </c>
      <c r="J1568" s="148" t="s">
        <v>75</v>
      </c>
    </row>
    <row r="1569" spans="1:10" x14ac:dyDescent="0.35">
      <c r="A1569" s="148">
        <v>6.0533333333333301</v>
      </c>
      <c r="B1569" s="148">
        <v>37</v>
      </c>
      <c r="C1569" s="148" t="s">
        <v>123</v>
      </c>
      <c r="D1569" s="148">
        <v>42</v>
      </c>
      <c r="E1569" s="148" t="s">
        <v>201</v>
      </c>
      <c r="F1569" s="148">
        <v>3.4790000000000001</v>
      </c>
      <c r="G1569" s="148">
        <v>1500</v>
      </c>
      <c r="H1569" s="148">
        <v>0.52200000000000002</v>
      </c>
      <c r="I1569" s="148" t="s">
        <v>192</v>
      </c>
      <c r="J1569" s="148" t="s">
        <v>75</v>
      </c>
    </row>
    <row r="1570" spans="1:10" x14ac:dyDescent="0.35">
      <c r="A1570" s="148">
        <v>6.1033333333333299</v>
      </c>
      <c r="B1570" s="148">
        <v>37</v>
      </c>
      <c r="C1570" s="148" t="s">
        <v>123</v>
      </c>
      <c r="D1570" s="148">
        <v>36</v>
      </c>
      <c r="E1570" s="148" t="s">
        <v>201</v>
      </c>
      <c r="F1570" s="148">
        <v>3.4790000000000001</v>
      </c>
      <c r="G1570" s="148">
        <v>1500</v>
      </c>
      <c r="H1570" s="148">
        <v>0.52200000000000002</v>
      </c>
      <c r="I1570" s="148" t="s">
        <v>192</v>
      </c>
      <c r="J1570" s="148" t="s">
        <v>75</v>
      </c>
    </row>
    <row r="1571" spans="1:10" x14ac:dyDescent="0.35">
      <c r="A1571" s="148">
        <v>6.1533333333333298</v>
      </c>
      <c r="B1571" s="148">
        <v>37</v>
      </c>
      <c r="C1571" s="148" t="s">
        <v>123</v>
      </c>
      <c r="D1571" s="148">
        <v>39</v>
      </c>
      <c r="E1571" s="148" t="s">
        <v>201</v>
      </c>
      <c r="F1571" s="148">
        <v>3.4790000000000001</v>
      </c>
      <c r="G1571" s="148">
        <v>1500</v>
      </c>
      <c r="H1571" s="148">
        <v>0.52200000000000002</v>
      </c>
      <c r="I1571" s="148" t="s">
        <v>192</v>
      </c>
      <c r="J1571" s="148" t="s">
        <v>75</v>
      </c>
    </row>
    <row r="1572" spans="1:10" x14ac:dyDescent="0.35">
      <c r="A1572" s="148">
        <v>6.2033333333333296</v>
      </c>
      <c r="B1572" s="148">
        <v>37</v>
      </c>
      <c r="C1572" s="148" t="s">
        <v>123</v>
      </c>
      <c r="D1572" s="148">
        <v>37</v>
      </c>
      <c r="E1572" s="148" t="s">
        <v>201</v>
      </c>
      <c r="F1572" s="148">
        <v>3.4790000000000001</v>
      </c>
      <c r="G1572" s="148">
        <v>1500</v>
      </c>
      <c r="H1572" s="148">
        <v>0.52200000000000002</v>
      </c>
      <c r="I1572" s="148" t="s">
        <v>192</v>
      </c>
      <c r="J1572" s="148" t="s">
        <v>75</v>
      </c>
    </row>
    <row r="1573" spans="1:10" x14ac:dyDescent="0.35">
      <c r="A1573" s="148">
        <v>6.2533333333333303</v>
      </c>
      <c r="B1573" s="148">
        <v>37.1</v>
      </c>
      <c r="C1573" s="148" t="s">
        <v>123</v>
      </c>
      <c r="D1573" s="148">
        <v>39</v>
      </c>
      <c r="E1573" s="148" t="s">
        <v>201</v>
      </c>
      <c r="F1573" s="148">
        <v>3.4790000000000001</v>
      </c>
      <c r="G1573" s="148">
        <v>1500</v>
      </c>
      <c r="H1573" s="148">
        <v>0.52200000000000002</v>
      </c>
      <c r="I1573" s="148" t="s">
        <v>192</v>
      </c>
      <c r="J1573" s="148" t="s">
        <v>75</v>
      </c>
    </row>
    <row r="1574" spans="1:10" x14ac:dyDescent="0.35">
      <c r="A1574" s="148">
        <v>6.3033333333333301</v>
      </c>
      <c r="B1574" s="148">
        <v>37</v>
      </c>
      <c r="C1574" s="148" t="s">
        <v>123</v>
      </c>
      <c r="D1574" s="148">
        <v>37</v>
      </c>
      <c r="E1574" s="148" t="s">
        <v>201</v>
      </c>
      <c r="F1574" s="148">
        <v>3.4790000000000001</v>
      </c>
      <c r="G1574" s="148">
        <v>1500</v>
      </c>
      <c r="H1574" s="148">
        <v>0.52200000000000002</v>
      </c>
      <c r="I1574" s="148" t="s">
        <v>192</v>
      </c>
      <c r="J1574" s="148" t="s">
        <v>75</v>
      </c>
    </row>
    <row r="1575" spans="1:10" x14ac:dyDescent="0.35">
      <c r="A1575" s="148">
        <v>6.3533333333333299</v>
      </c>
      <c r="B1575" s="148">
        <v>37</v>
      </c>
      <c r="C1575" s="148" t="s">
        <v>123</v>
      </c>
      <c r="D1575" s="148">
        <v>38</v>
      </c>
      <c r="E1575" s="148" t="s">
        <v>201</v>
      </c>
      <c r="F1575" s="148">
        <v>3.4790000000000001</v>
      </c>
      <c r="G1575" s="148">
        <v>1500</v>
      </c>
      <c r="H1575" s="148">
        <v>0.52200000000000002</v>
      </c>
      <c r="I1575" s="148" t="s">
        <v>192</v>
      </c>
      <c r="J1575" s="148" t="s">
        <v>75</v>
      </c>
    </row>
    <row r="1576" spans="1:10" x14ac:dyDescent="0.35">
      <c r="A1576" s="148">
        <v>6.4033333333333298</v>
      </c>
      <c r="B1576" s="148">
        <v>37</v>
      </c>
      <c r="C1576" s="148" t="s">
        <v>123</v>
      </c>
      <c r="D1576" s="148">
        <v>38</v>
      </c>
      <c r="E1576" s="148" t="s">
        <v>201</v>
      </c>
      <c r="F1576" s="148">
        <v>3.4790000000000001</v>
      </c>
      <c r="G1576" s="148">
        <v>1500</v>
      </c>
      <c r="H1576" s="148">
        <v>0.52200000000000002</v>
      </c>
      <c r="I1576" s="148" t="s">
        <v>192</v>
      </c>
      <c r="J1576" s="148" t="s">
        <v>75</v>
      </c>
    </row>
    <row r="1577" spans="1:10" x14ac:dyDescent="0.35">
      <c r="A1577" s="148">
        <v>6.4533333333333296</v>
      </c>
      <c r="B1577" s="148">
        <v>37</v>
      </c>
      <c r="C1577" s="148" t="s">
        <v>123</v>
      </c>
      <c r="D1577" s="148">
        <v>45</v>
      </c>
      <c r="E1577" s="148" t="s">
        <v>201</v>
      </c>
      <c r="F1577" s="148">
        <v>3.4790000000000001</v>
      </c>
      <c r="G1577" s="148">
        <v>1500</v>
      </c>
      <c r="H1577" s="148">
        <v>0.52200000000000002</v>
      </c>
      <c r="I1577" s="148" t="s">
        <v>192</v>
      </c>
      <c r="J1577" s="148" t="s">
        <v>75</v>
      </c>
    </row>
    <row r="1578" spans="1:10" x14ac:dyDescent="0.35">
      <c r="A1578" s="148">
        <v>6.5033333333333303</v>
      </c>
      <c r="B1578" s="148">
        <v>37</v>
      </c>
      <c r="C1578" s="148" t="s">
        <v>123</v>
      </c>
      <c r="D1578" s="148">
        <v>44</v>
      </c>
      <c r="E1578" s="148" t="s">
        <v>201</v>
      </c>
      <c r="F1578" s="148">
        <v>3.4790000000000001</v>
      </c>
      <c r="G1578" s="148">
        <v>1500</v>
      </c>
      <c r="H1578" s="148">
        <v>0.52200000000000002</v>
      </c>
      <c r="I1578" s="148" t="s">
        <v>192</v>
      </c>
      <c r="J1578" s="148" t="s">
        <v>75</v>
      </c>
    </row>
    <row r="1579" spans="1:10" x14ac:dyDescent="0.35">
      <c r="A1579" s="148">
        <v>6.5533333333333301</v>
      </c>
      <c r="B1579" s="148">
        <v>37</v>
      </c>
      <c r="C1579" s="148" t="s">
        <v>123</v>
      </c>
      <c r="D1579" s="148">
        <v>39</v>
      </c>
      <c r="E1579" s="148" t="s">
        <v>201</v>
      </c>
      <c r="F1579" s="148">
        <v>3.4790000000000001</v>
      </c>
      <c r="G1579" s="148">
        <v>1500</v>
      </c>
      <c r="H1579" s="148">
        <v>0.52200000000000002</v>
      </c>
      <c r="I1579" s="148" t="s">
        <v>192</v>
      </c>
      <c r="J1579" s="148" t="s">
        <v>75</v>
      </c>
    </row>
    <row r="1580" spans="1:10" x14ac:dyDescent="0.35">
      <c r="A1580" s="148">
        <v>6.6033333333333299</v>
      </c>
      <c r="B1580" s="148">
        <v>37</v>
      </c>
      <c r="C1580" s="148" t="s">
        <v>123</v>
      </c>
      <c r="D1580" s="148">
        <v>38</v>
      </c>
      <c r="E1580" s="148" t="s">
        <v>201</v>
      </c>
      <c r="F1580" s="148">
        <v>3.4790000000000001</v>
      </c>
      <c r="G1580" s="148">
        <v>1500</v>
      </c>
      <c r="H1580" s="148">
        <v>0.52200000000000002</v>
      </c>
      <c r="I1580" s="148" t="s">
        <v>192</v>
      </c>
      <c r="J1580" s="148" t="s">
        <v>75</v>
      </c>
    </row>
    <row r="1581" spans="1:10" x14ac:dyDescent="0.35">
      <c r="A1581" s="148">
        <v>6.6533333333333298</v>
      </c>
      <c r="B1581" s="148">
        <v>37</v>
      </c>
      <c r="C1581" s="148" t="s">
        <v>123</v>
      </c>
      <c r="D1581" s="148">
        <v>33</v>
      </c>
      <c r="E1581" s="148" t="s">
        <v>201</v>
      </c>
      <c r="F1581" s="148">
        <v>3.4790000000000001</v>
      </c>
      <c r="G1581" s="148">
        <v>1500</v>
      </c>
      <c r="H1581" s="148">
        <v>0.52200000000000002</v>
      </c>
      <c r="I1581" s="148" t="s">
        <v>192</v>
      </c>
      <c r="J1581" s="148" t="s">
        <v>75</v>
      </c>
    </row>
    <row r="1582" spans="1:10" x14ac:dyDescent="0.35">
      <c r="A1582" s="148">
        <v>6.7033333333333296</v>
      </c>
      <c r="B1582" s="148">
        <v>37</v>
      </c>
      <c r="C1582" s="148" t="s">
        <v>123</v>
      </c>
      <c r="D1582" s="148">
        <v>38</v>
      </c>
      <c r="E1582" s="148" t="s">
        <v>201</v>
      </c>
      <c r="F1582" s="148">
        <v>3.4790000000000001</v>
      </c>
      <c r="G1582" s="148">
        <v>1500</v>
      </c>
      <c r="H1582" s="148">
        <v>0.52200000000000002</v>
      </c>
      <c r="I1582" s="148" t="s">
        <v>192</v>
      </c>
      <c r="J1582" s="148" t="s">
        <v>75</v>
      </c>
    </row>
    <row r="1583" spans="1:10" x14ac:dyDescent="0.35">
      <c r="A1583" s="148">
        <v>6.7533333333333303</v>
      </c>
      <c r="B1583" s="148">
        <v>37</v>
      </c>
      <c r="C1583" s="148" t="s">
        <v>123</v>
      </c>
      <c r="D1583" s="148">
        <v>38</v>
      </c>
      <c r="E1583" s="148" t="s">
        <v>201</v>
      </c>
      <c r="F1583" s="148">
        <v>3.4790000000000001</v>
      </c>
      <c r="G1583" s="148">
        <v>1500</v>
      </c>
      <c r="H1583" s="148">
        <v>0.52200000000000002</v>
      </c>
      <c r="I1583" s="148" t="s">
        <v>192</v>
      </c>
      <c r="J1583" s="148" t="s">
        <v>75</v>
      </c>
    </row>
    <row r="1584" spans="1:10" x14ac:dyDescent="0.35">
      <c r="A1584" s="148">
        <v>6.8033333333333301</v>
      </c>
      <c r="B1584" s="148">
        <v>37</v>
      </c>
      <c r="C1584" s="148" t="s">
        <v>123</v>
      </c>
      <c r="D1584" s="148">
        <v>42</v>
      </c>
      <c r="E1584" s="148" t="s">
        <v>201</v>
      </c>
      <c r="F1584" s="148">
        <v>3.4790000000000001</v>
      </c>
      <c r="G1584" s="148">
        <v>1500</v>
      </c>
      <c r="H1584" s="148">
        <v>0.52200000000000002</v>
      </c>
      <c r="I1584" s="148" t="s">
        <v>192</v>
      </c>
      <c r="J1584" s="148" t="s">
        <v>75</v>
      </c>
    </row>
    <row r="1585" spans="1:10" x14ac:dyDescent="0.35">
      <c r="A1585" s="148">
        <v>6.8533333333333299</v>
      </c>
      <c r="B1585" s="148">
        <v>37</v>
      </c>
      <c r="C1585" s="148" t="s">
        <v>123</v>
      </c>
      <c r="D1585" s="148">
        <v>46</v>
      </c>
      <c r="E1585" s="148" t="s">
        <v>201</v>
      </c>
      <c r="F1585" s="148">
        <v>3.4790000000000001</v>
      </c>
      <c r="G1585" s="148">
        <v>1500</v>
      </c>
      <c r="H1585" s="148">
        <v>0.52200000000000002</v>
      </c>
      <c r="I1585" s="148" t="s">
        <v>192</v>
      </c>
      <c r="J1585" s="148" t="s">
        <v>75</v>
      </c>
    </row>
    <row r="1586" spans="1:10" x14ac:dyDescent="0.35">
      <c r="A1586" s="148">
        <v>6.9033333333333298</v>
      </c>
      <c r="B1586" s="148">
        <v>37</v>
      </c>
      <c r="C1586" s="148" t="s">
        <v>123</v>
      </c>
      <c r="D1586" s="148">
        <v>44</v>
      </c>
      <c r="E1586" s="148" t="s">
        <v>201</v>
      </c>
      <c r="F1586" s="148">
        <v>3.4790000000000001</v>
      </c>
      <c r="G1586" s="148">
        <v>1500</v>
      </c>
      <c r="H1586" s="148">
        <v>0.52200000000000002</v>
      </c>
      <c r="I1586" s="148" t="s">
        <v>192</v>
      </c>
      <c r="J1586" s="148" t="s">
        <v>75</v>
      </c>
    </row>
    <row r="1587" spans="1:10" x14ac:dyDescent="0.35">
      <c r="A1587" s="148">
        <v>6.9533333333333296</v>
      </c>
      <c r="B1587" s="148">
        <v>37</v>
      </c>
      <c r="C1587" s="148" t="s">
        <v>123</v>
      </c>
      <c r="D1587" s="148">
        <v>42</v>
      </c>
      <c r="E1587" s="148" t="s">
        <v>201</v>
      </c>
      <c r="F1587" s="148">
        <v>3.4790000000000001</v>
      </c>
      <c r="G1587" s="148">
        <v>1500</v>
      </c>
      <c r="H1587" s="148">
        <v>0.52200000000000002</v>
      </c>
      <c r="I1587" s="148" t="s">
        <v>192</v>
      </c>
      <c r="J1587" s="148" t="s">
        <v>75</v>
      </c>
    </row>
    <row r="1588" spans="1:10" x14ac:dyDescent="0.35">
      <c r="A1588" s="148">
        <v>7.0033333333333303</v>
      </c>
      <c r="B1588" s="148">
        <v>37</v>
      </c>
      <c r="C1588" s="148" t="s">
        <v>123</v>
      </c>
      <c r="D1588" s="148">
        <v>39</v>
      </c>
      <c r="E1588" s="148" t="s">
        <v>201</v>
      </c>
      <c r="F1588" s="148">
        <v>3.4790000000000001</v>
      </c>
      <c r="G1588" s="148">
        <v>1500</v>
      </c>
      <c r="H1588" s="148">
        <v>0.52200000000000002</v>
      </c>
      <c r="I1588" s="148" t="s">
        <v>192</v>
      </c>
      <c r="J1588" s="148" t="s">
        <v>75</v>
      </c>
    </row>
    <row r="1589" spans="1:10" x14ac:dyDescent="0.35">
      <c r="A1589" s="148">
        <v>7.0533333333333301</v>
      </c>
      <c r="B1589" s="148">
        <v>37</v>
      </c>
      <c r="C1589" s="148" t="s">
        <v>123</v>
      </c>
      <c r="D1589" s="148">
        <v>37</v>
      </c>
      <c r="E1589" s="148" t="s">
        <v>201</v>
      </c>
      <c r="F1589" s="148">
        <v>3.4790000000000001</v>
      </c>
      <c r="G1589" s="148">
        <v>1500</v>
      </c>
      <c r="H1589" s="148">
        <v>0.52200000000000002</v>
      </c>
      <c r="I1589" s="148" t="s">
        <v>192</v>
      </c>
      <c r="J1589" s="148" t="s">
        <v>75</v>
      </c>
    </row>
    <row r="1590" spans="1:10" x14ac:dyDescent="0.35">
      <c r="A1590" s="148">
        <v>7.1033333333333299</v>
      </c>
      <c r="B1590" s="148">
        <v>37</v>
      </c>
      <c r="C1590" s="148" t="s">
        <v>123</v>
      </c>
      <c r="D1590" s="148">
        <v>45</v>
      </c>
      <c r="E1590" s="148" t="s">
        <v>201</v>
      </c>
      <c r="F1590" s="148">
        <v>3.4790000000000001</v>
      </c>
      <c r="G1590" s="148">
        <v>1500</v>
      </c>
      <c r="H1590" s="148">
        <v>0.52200000000000002</v>
      </c>
      <c r="I1590" s="148" t="s">
        <v>192</v>
      </c>
      <c r="J1590" s="148" t="s">
        <v>75</v>
      </c>
    </row>
    <row r="1591" spans="1:10" x14ac:dyDescent="0.35">
      <c r="A1591" s="148">
        <v>7.1533333333333298</v>
      </c>
      <c r="B1591" s="148">
        <v>37</v>
      </c>
      <c r="C1591" s="148" t="s">
        <v>123</v>
      </c>
      <c r="D1591" s="148">
        <v>45</v>
      </c>
      <c r="E1591" s="148" t="s">
        <v>201</v>
      </c>
      <c r="F1591" s="148">
        <v>3.4790000000000001</v>
      </c>
      <c r="G1591" s="148">
        <v>1500</v>
      </c>
      <c r="H1591" s="148">
        <v>0.52200000000000002</v>
      </c>
      <c r="I1591" s="148" t="s">
        <v>192</v>
      </c>
      <c r="J1591" s="148" t="s">
        <v>75</v>
      </c>
    </row>
    <row r="1592" spans="1:10" x14ac:dyDescent="0.35">
      <c r="A1592" s="148">
        <v>7.2033333333333296</v>
      </c>
      <c r="B1592" s="148">
        <v>37</v>
      </c>
      <c r="C1592" s="148" t="s">
        <v>123</v>
      </c>
      <c r="D1592" s="148">
        <v>43</v>
      </c>
      <c r="E1592" s="148" t="s">
        <v>201</v>
      </c>
      <c r="F1592" s="148">
        <v>3.4790000000000001</v>
      </c>
      <c r="G1592" s="148">
        <v>1500</v>
      </c>
      <c r="H1592" s="148">
        <v>0.52200000000000002</v>
      </c>
      <c r="I1592" s="148" t="s">
        <v>192</v>
      </c>
      <c r="J1592" s="148" t="s">
        <v>75</v>
      </c>
    </row>
    <row r="1593" spans="1:10" x14ac:dyDescent="0.35">
      <c r="A1593" s="148">
        <v>7.2533333333333303</v>
      </c>
      <c r="B1593" s="148">
        <v>37</v>
      </c>
      <c r="C1593" s="148" t="s">
        <v>123</v>
      </c>
      <c r="D1593" s="148">
        <v>37</v>
      </c>
      <c r="E1593" s="148" t="s">
        <v>201</v>
      </c>
      <c r="F1593" s="148">
        <v>3.4790000000000001</v>
      </c>
      <c r="G1593" s="148">
        <v>1500</v>
      </c>
      <c r="H1593" s="148">
        <v>0.52200000000000002</v>
      </c>
      <c r="I1593" s="148" t="s">
        <v>192</v>
      </c>
      <c r="J1593" s="148" t="s">
        <v>75</v>
      </c>
    </row>
    <row r="1594" spans="1:10" x14ac:dyDescent="0.35">
      <c r="A1594" s="148">
        <v>7.3033333333333301</v>
      </c>
      <c r="B1594" s="148">
        <v>37</v>
      </c>
      <c r="C1594" s="148" t="s">
        <v>123</v>
      </c>
      <c r="D1594" s="148">
        <v>47</v>
      </c>
      <c r="E1594" s="148" t="s">
        <v>201</v>
      </c>
      <c r="F1594" s="148">
        <v>3.4790000000000001</v>
      </c>
      <c r="G1594" s="148">
        <v>1500</v>
      </c>
      <c r="H1594" s="148">
        <v>0.52200000000000002</v>
      </c>
      <c r="I1594" s="148" t="s">
        <v>192</v>
      </c>
      <c r="J1594" s="148" t="s">
        <v>75</v>
      </c>
    </row>
    <row r="1595" spans="1:10" x14ac:dyDescent="0.35">
      <c r="A1595" s="148">
        <v>7.3533333333333299</v>
      </c>
      <c r="B1595" s="148">
        <v>37</v>
      </c>
      <c r="C1595" s="148" t="s">
        <v>123</v>
      </c>
      <c r="D1595" s="148">
        <v>47</v>
      </c>
      <c r="E1595" s="148" t="s">
        <v>201</v>
      </c>
      <c r="F1595" s="148">
        <v>3.4790000000000001</v>
      </c>
      <c r="G1595" s="148">
        <v>1500</v>
      </c>
      <c r="H1595" s="148">
        <v>0.52200000000000002</v>
      </c>
      <c r="I1595" s="148" t="s">
        <v>192</v>
      </c>
      <c r="J1595" s="148" t="s">
        <v>75</v>
      </c>
    </row>
    <row r="1596" spans="1:10" x14ac:dyDescent="0.35">
      <c r="A1596" s="148">
        <v>7.4033333333333298</v>
      </c>
      <c r="B1596" s="148">
        <v>37</v>
      </c>
      <c r="C1596" s="148" t="s">
        <v>123</v>
      </c>
      <c r="D1596" s="148">
        <v>43</v>
      </c>
      <c r="E1596" s="148" t="s">
        <v>201</v>
      </c>
      <c r="F1596" s="148">
        <v>3.4790000000000001</v>
      </c>
      <c r="G1596" s="148">
        <v>1500</v>
      </c>
      <c r="H1596" s="148">
        <v>0.52200000000000002</v>
      </c>
      <c r="I1596" s="148" t="s">
        <v>192</v>
      </c>
      <c r="J1596" s="148" t="s">
        <v>75</v>
      </c>
    </row>
    <row r="1597" spans="1:10" x14ac:dyDescent="0.35">
      <c r="A1597" s="148">
        <v>7.4533333333333296</v>
      </c>
      <c r="B1597" s="148">
        <v>37</v>
      </c>
      <c r="C1597" s="148" t="s">
        <v>123</v>
      </c>
      <c r="D1597" s="148">
        <v>48</v>
      </c>
      <c r="E1597" s="148" t="s">
        <v>201</v>
      </c>
      <c r="F1597" s="148">
        <v>3.4790000000000001</v>
      </c>
      <c r="G1597" s="148">
        <v>1500</v>
      </c>
      <c r="H1597" s="148">
        <v>0.52200000000000002</v>
      </c>
      <c r="I1597" s="148" t="s">
        <v>192</v>
      </c>
      <c r="J1597" s="148" t="s">
        <v>75</v>
      </c>
    </row>
    <row r="1598" spans="1:10" x14ac:dyDescent="0.35">
      <c r="A1598" s="148">
        <v>7.5033333333333303</v>
      </c>
      <c r="B1598" s="148">
        <v>37</v>
      </c>
      <c r="C1598" s="148" t="s">
        <v>123</v>
      </c>
      <c r="D1598" s="148">
        <v>43</v>
      </c>
      <c r="E1598" s="148" t="s">
        <v>201</v>
      </c>
      <c r="F1598" s="148">
        <v>3.4790000000000001</v>
      </c>
      <c r="G1598" s="148">
        <v>1500</v>
      </c>
      <c r="H1598" s="148">
        <v>0.52200000000000002</v>
      </c>
      <c r="I1598" s="148" t="s">
        <v>192</v>
      </c>
      <c r="J1598" s="148" t="s">
        <v>75</v>
      </c>
    </row>
    <row r="1599" spans="1:10" x14ac:dyDescent="0.35">
      <c r="A1599" s="148">
        <v>7.5533333333333301</v>
      </c>
      <c r="B1599" s="148">
        <v>37</v>
      </c>
      <c r="C1599" s="148" t="s">
        <v>123</v>
      </c>
      <c r="D1599" s="148">
        <v>43</v>
      </c>
      <c r="E1599" s="148" t="s">
        <v>201</v>
      </c>
      <c r="F1599" s="148">
        <v>3.4790000000000001</v>
      </c>
      <c r="G1599" s="148">
        <v>1500</v>
      </c>
      <c r="H1599" s="148">
        <v>0.52200000000000002</v>
      </c>
      <c r="I1599" s="148" t="s">
        <v>192</v>
      </c>
      <c r="J1599" s="148" t="s">
        <v>75</v>
      </c>
    </row>
    <row r="1600" spans="1:10" x14ac:dyDescent="0.35">
      <c r="A1600" s="148">
        <v>7.6033333333333299</v>
      </c>
      <c r="B1600" s="148">
        <v>37</v>
      </c>
      <c r="C1600" s="148" t="s">
        <v>123</v>
      </c>
      <c r="D1600" s="148">
        <v>45</v>
      </c>
      <c r="E1600" s="148" t="s">
        <v>201</v>
      </c>
      <c r="F1600" s="148">
        <v>3.4790000000000001</v>
      </c>
      <c r="G1600" s="148">
        <v>1500</v>
      </c>
      <c r="H1600" s="148">
        <v>0.52200000000000002</v>
      </c>
      <c r="I1600" s="148" t="s">
        <v>192</v>
      </c>
      <c r="J1600" s="148" t="s">
        <v>75</v>
      </c>
    </row>
    <row r="1601" spans="1:10" x14ac:dyDescent="0.35">
      <c r="A1601" s="148">
        <v>7.6533333333333298</v>
      </c>
      <c r="B1601" s="148">
        <v>37</v>
      </c>
      <c r="C1601" s="148" t="s">
        <v>123</v>
      </c>
      <c r="D1601" s="148">
        <v>54</v>
      </c>
      <c r="E1601" s="148" t="s">
        <v>201</v>
      </c>
      <c r="F1601" s="148">
        <v>3.4790000000000001</v>
      </c>
      <c r="G1601" s="148">
        <v>1500</v>
      </c>
      <c r="H1601" s="148">
        <v>0.52200000000000002</v>
      </c>
      <c r="I1601" s="148" t="s">
        <v>192</v>
      </c>
      <c r="J1601" s="148" t="s">
        <v>75</v>
      </c>
    </row>
    <row r="1602" spans="1:10" x14ac:dyDescent="0.35">
      <c r="A1602" s="148">
        <v>7.7033333333333296</v>
      </c>
      <c r="B1602" s="148">
        <v>37</v>
      </c>
      <c r="C1602" s="148" t="s">
        <v>123</v>
      </c>
      <c r="D1602" s="148">
        <v>44</v>
      </c>
      <c r="E1602" s="148" t="s">
        <v>201</v>
      </c>
      <c r="F1602" s="148">
        <v>3.4790000000000001</v>
      </c>
      <c r="G1602" s="148">
        <v>1500</v>
      </c>
      <c r="H1602" s="148">
        <v>0.52200000000000002</v>
      </c>
      <c r="I1602" s="148" t="s">
        <v>192</v>
      </c>
      <c r="J1602" s="148" t="s">
        <v>75</v>
      </c>
    </row>
    <row r="1603" spans="1:10" x14ac:dyDescent="0.35">
      <c r="A1603" s="148">
        <v>7.7533333333333303</v>
      </c>
      <c r="B1603" s="148">
        <v>37</v>
      </c>
      <c r="C1603" s="148" t="s">
        <v>123</v>
      </c>
      <c r="D1603" s="148">
        <v>52</v>
      </c>
      <c r="E1603" s="148" t="s">
        <v>201</v>
      </c>
      <c r="F1603" s="148">
        <v>3.4790000000000001</v>
      </c>
      <c r="G1603" s="148">
        <v>1500</v>
      </c>
      <c r="H1603" s="148">
        <v>0.52200000000000002</v>
      </c>
      <c r="I1603" s="148" t="s">
        <v>192</v>
      </c>
      <c r="J1603" s="148" t="s">
        <v>75</v>
      </c>
    </row>
    <row r="1604" spans="1:10" x14ac:dyDescent="0.35">
      <c r="A1604" s="148">
        <v>7.8033333333333301</v>
      </c>
      <c r="B1604" s="148">
        <v>37</v>
      </c>
      <c r="C1604" s="148" t="s">
        <v>123</v>
      </c>
      <c r="D1604" s="148">
        <v>46</v>
      </c>
      <c r="E1604" s="148" t="s">
        <v>201</v>
      </c>
      <c r="F1604" s="148">
        <v>3.4790000000000001</v>
      </c>
      <c r="G1604" s="148">
        <v>1500</v>
      </c>
      <c r="H1604" s="148">
        <v>0.52200000000000002</v>
      </c>
      <c r="I1604" s="148" t="s">
        <v>192</v>
      </c>
      <c r="J1604" s="148" t="s">
        <v>75</v>
      </c>
    </row>
    <row r="1605" spans="1:10" x14ac:dyDescent="0.35">
      <c r="A1605" s="148">
        <v>7.8533333333333299</v>
      </c>
      <c r="B1605" s="148">
        <v>37.1</v>
      </c>
      <c r="C1605" s="148" t="s">
        <v>123</v>
      </c>
      <c r="D1605" s="148">
        <v>46</v>
      </c>
      <c r="E1605" s="148" t="s">
        <v>201</v>
      </c>
      <c r="F1605" s="148">
        <v>3.4790000000000001</v>
      </c>
      <c r="G1605" s="148">
        <v>1500</v>
      </c>
      <c r="H1605" s="148">
        <v>0.52200000000000002</v>
      </c>
      <c r="I1605" s="148" t="s">
        <v>192</v>
      </c>
      <c r="J1605" s="148" t="s">
        <v>75</v>
      </c>
    </row>
    <row r="1606" spans="1:10" x14ac:dyDescent="0.35">
      <c r="A1606" s="148">
        <v>7.9033333333333298</v>
      </c>
      <c r="B1606" s="148">
        <v>37</v>
      </c>
      <c r="C1606" s="148" t="s">
        <v>123</v>
      </c>
      <c r="D1606" s="148">
        <v>46</v>
      </c>
      <c r="E1606" s="148" t="s">
        <v>201</v>
      </c>
      <c r="F1606" s="148">
        <v>3.4790000000000001</v>
      </c>
      <c r="G1606" s="148">
        <v>1500</v>
      </c>
      <c r="H1606" s="148">
        <v>0.52200000000000002</v>
      </c>
      <c r="I1606" s="148" t="s">
        <v>192</v>
      </c>
      <c r="J1606" s="148" t="s">
        <v>75</v>
      </c>
    </row>
    <row r="1607" spans="1:10" x14ac:dyDescent="0.35">
      <c r="A1607" s="148">
        <v>7.9533333333333296</v>
      </c>
      <c r="B1607" s="148">
        <v>37</v>
      </c>
      <c r="C1607" s="148" t="s">
        <v>123</v>
      </c>
      <c r="D1607" s="148">
        <v>45</v>
      </c>
      <c r="E1607" s="148" t="s">
        <v>201</v>
      </c>
      <c r="F1607" s="148">
        <v>3.4790000000000001</v>
      </c>
      <c r="G1607" s="148">
        <v>1500</v>
      </c>
      <c r="H1607" s="148">
        <v>0.52200000000000002</v>
      </c>
      <c r="I1607" s="148" t="s">
        <v>192</v>
      </c>
      <c r="J1607" s="148" t="s">
        <v>75</v>
      </c>
    </row>
    <row r="1608" spans="1:10" x14ac:dyDescent="0.35">
      <c r="A1608" s="148">
        <v>8.0033333333333303</v>
      </c>
      <c r="B1608" s="148">
        <v>37</v>
      </c>
      <c r="C1608" s="148" t="s">
        <v>123</v>
      </c>
      <c r="D1608" s="148">
        <v>45</v>
      </c>
      <c r="E1608" s="148" t="s">
        <v>201</v>
      </c>
      <c r="F1608" s="148">
        <v>3.4790000000000001</v>
      </c>
      <c r="G1608" s="148">
        <v>1500</v>
      </c>
      <c r="H1608" s="148">
        <v>0.52200000000000002</v>
      </c>
      <c r="I1608" s="148" t="s">
        <v>192</v>
      </c>
      <c r="J1608" s="148" t="s">
        <v>75</v>
      </c>
    </row>
    <row r="1609" spans="1:10" x14ac:dyDescent="0.35">
      <c r="A1609" s="148">
        <v>8.0533333333333292</v>
      </c>
      <c r="B1609" s="148">
        <v>37</v>
      </c>
      <c r="C1609" s="148" t="s">
        <v>123</v>
      </c>
      <c r="D1609" s="148">
        <v>45</v>
      </c>
      <c r="E1609" s="148" t="s">
        <v>201</v>
      </c>
      <c r="F1609" s="148">
        <v>3.4790000000000001</v>
      </c>
      <c r="G1609" s="148">
        <v>1500</v>
      </c>
      <c r="H1609" s="148">
        <v>0.52200000000000002</v>
      </c>
      <c r="I1609" s="148" t="s">
        <v>192</v>
      </c>
      <c r="J1609" s="148" t="s">
        <v>75</v>
      </c>
    </row>
    <row r="1610" spans="1:10" x14ac:dyDescent="0.35">
      <c r="A1610" s="148">
        <v>8.1033333333333299</v>
      </c>
      <c r="B1610" s="148">
        <v>37</v>
      </c>
      <c r="C1610" s="148" t="s">
        <v>123</v>
      </c>
      <c r="D1610" s="148">
        <v>42</v>
      </c>
      <c r="E1610" s="148" t="s">
        <v>201</v>
      </c>
      <c r="F1610" s="148">
        <v>3.4790000000000001</v>
      </c>
      <c r="G1610" s="148">
        <v>1500</v>
      </c>
      <c r="H1610" s="148">
        <v>0.52200000000000002</v>
      </c>
      <c r="I1610" s="148" t="s">
        <v>192</v>
      </c>
      <c r="J1610" s="148" t="s">
        <v>75</v>
      </c>
    </row>
    <row r="1611" spans="1:10" x14ac:dyDescent="0.35">
      <c r="A1611" s="148">
        <v>8.1533333333333307</v>
      </c>
      <c r="B1611" s="148">
        <v>37</v>
      </c>
      <c r="C1611" s="148" t="s">
        <v>123</v>
      </c>
      <c r="D1611" s="148">
        <v>46</v>
      </c>
      <c r="E1611" s="148" t="s">
        <v>201</v>
      </c>
      <c r="F1611" s="148">
        <v>3.4790000000000001</v>
      </c>
      <c r="G1611" s="148">
        <v>1500</v>
      </c>
      <c r="H1611" s="148">
        <v>0.52200000000000002</v>
      </c>
      <c r="I1611" s="148" t="s">
        <v>192</v>
      </c>
      <c r="J1611" s="148" t="s">
        <v>75</v>
      </c>
    </row>
    <row r="1612" spans="1:10" x14ac:dyDescent="0.35">
      <c r="A1612" s="148">
        <v>8.2033333333333296</v>
      </c>
      <c r="B1612" s="148">
        <v>37</v>
      </c>
      <c r="C1612" s="148" t="s">
        <v>123</v>
      </c>
      <c r="D1612" s="148">
        <v>52</v>
      </c>
      <c r="E1612" s="148" t="s">
        <v>201</v>
      </c>
      <c r="F1612" s="148">
        <v>3.4790000000000001</v>
      </c>
      <c r="G1612" s="148">
        <v>1500</v>
      </c>
      <c r="H1612" s="148">
        <v>0.52200000000000002</v>
      </c>
      <c r="I1612" s="148" t="s">
        <v>192</v>
      </c>
      <c r="J1612" s="148" t="s">
        <v>75</v>
      </c>
    </row>
    <row r="1613" spans="1:10" x14ac:dyDescent="0.35">
      <c r="A1613" s="148">
        <v>8.2533333333333303</v>
      </c>
      <c r="B1613" s="148">
        <v>36.9</v>
      </c>
      <c r="C1613" s="148" t="s">
        <v>123</v>
      </c>
      <c r="D1613" s="148">
        <v>43</v>
      </c>
      <c r="E1613" s="148" t="s">
        <v>201</v>
      </c>
      <c r="F1613" s="148">
        <v>3.4790000000000001</v>
      </c>
      <c r="G1613" s="148">
        <v>1500</v>
      </c>
      <c r="H1613" s="148">
        <v>0.52200000000000002</v>
      </c>
      <c r="I1613" s="148" t="s">
        <v>192</v>
      </c>
      <c r="J1613" s="148" t="s">
        <v>75</v>
      </c>
    </row>
    <row r="1614" spans="1:10" x14ac:dyDescent="0.35">
      <c r="A1614" s="148">
        <v>8.3033333333333292</v>
      </c>
      <c r="B1614" s="148">
        <v>37</v>
      </c>
      <c r="C1614" s="148" t="s">
        <v>123</v>
      </c>
      <c r="D1614" s="148">
        <v>46</v>
      </c>
      <c r="E1614" s="148" t="s">
        <v>201</v>
      </c>
      <c r="F1614" s="148">
        <v>3.4790000000000001</v>
      </c>
      <c r="G1614" s="148">
        <v>1500</v>
      </c>
      <c r="H1614" s="148">
        <v>0.52200000000000002</v>
      </c>
      <c r="I1614" s="148" t="s">
        <v>192</v>
      </c>
      <c r="J1614" s="148" t="s">
        <v>75</v>
      </c>
    </row>
    <row r="1615" spans="1:10" x14ac:dyDescent="0.35">
      <c r="A1615" s="148">
        <v>8.3533333333333299</v>
      </c>
      <c r="B1615" s="148">
        <v>37</v>
      </c>
      <c r="C1615" s="148" t="s">
        <v>123</v>
      </c>
      <c r="D1615" s="148">
        <v>41</v>
      </c>
      <c r="E1615" s="148" t="s">
        <v>201</v>
      </c>
      <c r="F1615" s="148">
        <v>3.4790000000000001</v>
      </c>
      <c r="G1615" s="148">
        <v>1500</v>
      </c>
      <c r="H1615" s="148">
        <v>0.52200000000000002</v>
      </c>
      <c r="I1615" s="148" t="s">
        <v>192</v>
      </c>
      <c r="J1615" s="148" t="s">
        <v>75</v>
      </c>
    </row>
    <row r="1616" spans="1:10" x14ac:dyDescent="0.35">
      <c r="A1616" s="148">
        <v>8.4033333333333307</v>
      </c>
      <c r="B1616" s="148">
        <v>37</v>
      </c>
      <c r="C1616" s="148" t="s">
        <v>123</v>
      </c>
      <c r="D1616" s="148">
        <v>48</v>
      </c>
      <c r="E1616" s="148" t="s">
        <v>201</v>
      </c>
      <c r="F1616" s="148">
        <v>3.4790000000000001</v>
      </c>
      <c r="G1616" s="148">
        <v>1500</v>
      </c>
      <c r="H1616" s="148">
        <v>0.52200000000000002</v>
      </c>
      <c r="I1616" s="148" t="s">
        <v>192</v>
      </c>
      <c r="J1616" s="148" t="s">
        <v>75</v>
      </c>
    </row>
    <row r="1617" spans="1:10" x14ac:dyDescent="0.35">
      <c r="A1617" s="148">
        <v>8.4533333333333296</v>
      </c>
      <c r="B1617" s="148">
        <v>37</v>
      </c>
      <c r="C1617" s="148" t="s">
        <v>123</v>
      </c>
      <c r="D1617" s="148">
        <v>49</v>
      </c>
      <c r="E1617" s="148" t="s">
        <v>201</v>
      </c>
      <c r="F1617" s="148">
        <v>3.4790000000000001</v>
      </c>
      <c r="G1617" s="148">
        <v>1500</v>
      </c>
      <c r="H1617" s="148">
        <v>0.52200000000000002</v>
      </c>
      <c r="I1617" s="148" t="s">
        <v>192</v>
      </c>
      <c r="J1617" s="148" t="s">
        <v>75</v>
      </c>
    </row>
    <row r="1618" spans="1:10" x14ac:dyDescent="0.35">
      <c r="A1618" s="148">
        <v>8.5033333333333303</v>
      </c>
      <c r="B1618" s="148">
        <v>37</v>
      </c>
      <c r="C1618" s="148" t="s">
        <v>123</v>
      </c>
      <c r="D1618" s="148">
        <v>51</v>
      </c>
      <c r="E1618" s="148" t="s">
        <v>201</v>
      </c>
      <c r="F1618" s="148">
        <v>3.4790000000000001</v>
      </c>
      <c r="G1618" s="148">
        <v>1500</v>
      </c>
      <c r="H1618" s="148">
        <v>0.52200000000000002</v>
      </c>
      <c r="I1618" s="148" t="s">
        <v>192</v>
      </c>
      <c r="J1618" s="148" t="s">
        <v>75</v>
      </c>
    </row>
    <row r="1619" spans="1:10" x14ac:dyDescent="0.35">
      <c r="A1619" s="148">
        <v>8.5533333333333292</v>
      </c>
      <c r="B1619" s="148">
        <v>37</v>
      </c>
      <c r="C1619" s="148" t="s">
        <v>123</v>
      </c>
      <c r="D1619" s="148">
        <v>48</v>
      </c>
      <c r="E1619" s="148" t="s">
        <v>201</v>
      </c>
      <c r="F1619" s="148">
        <v>3.4790000000000001</v>
      </c>
      <c r="G1619" s="148">
        <v>1500</v>
      </c>
      <c r="H1619" s="148">
        <v>0.52200000000000002</v>
      </c>
      <c r="I1619" s="148" t="s">
        <v>192</v>
      </c>
      <c r="J1619" s="148" t="s">
        <v>75</v>
      </c>
    </row>
    <row r="1620" spans="1:10" x14ac:dyDescent="0.35">
      <c r="A1620" s="148">
        <v>8.6033333333333299</v>
      </c>
      <c r="B1620" s="148">
        <v>37</v>
      </c>
      <c r="C1620" s="148" t="s">
        <v>123</v>
      </c>
      <c r="D1620" s="148">
        <v>45</v>
      </c>
      <c r="E1620" s="148" t="s">
        <v>201</v>
      </c>
      <c r="F1620" s="148">
        <v>3.4790000000000001</v>
      </c>
      <c r="G1620" s="148">
        <v>1500</v>
      </c>
      <c r="H1620" s="148">
        <v>0.52200000000000002</v>
      </c>
      <c r="I1620" s="148" t="s">
        <v>192</v>
      </c>
      <c r="J1620" s="148" t="s">
        <v>75</v>
      </c>
    </row>
    <row r="1621" spans="1:10" x14ac:dyDescent="0.35">
      <c r="A1621" s="148">
        <v>8.6533333333333307</v>
      </c>
      <c r="B1621" s="148">
        <v>37.1</v>
      </c>
      <c r="C1621" s="148" t="s">
        <v>123</v>
      </c>
      <c r="D1621" s="148">
        <v>46</v>
      </c>
      <c r="E1621" s="148" t="s">
        <v>201</v>
      </c>
      <c r="F1621" s="148">
        <v>3.4790000000000001</v>
      </c>
      <c r="G1621" s="148">
        <v>1500</v>
      </c>
      <c r="H1621" s="148">
        <v>0.52200000000000002</v>
      </c>
      <c r="I1621" s="148" t="s">
        <v>192</v>
      </c>
      <c r="J1621" s="148" t="s">
        <v>75</v>
      </c>
    </row>
    <row r="1622" spans="1:10" x14ac:dyDescent="0.35">
      <c r="A1622" s="148">
        <v>8.7033333333333296</v>
      </c>
      <c r="B1622" s="148">
        <v>37</v>
      </c>
      <c r="C1622" s="148" t="s">
        <v>123</v>
      </c>
      <c r="D1622" s="148">
        <v>44</v>
      </c>
      <c r="E1622" s="148" t="s">
        <v>201</v>
      </c>
      <c r="F1622" s="148">
        <v>3.4790000000000001</v>
      </c>
      <c r="G1622" s="148">
        <v>1500</v>
      </c>
      <c r="H1622" s="148">
        <v>0.52200000000000002</v>
      </c>
      <c r="I1622" s="148" t="s">
        <v>192</v>
      </c>
      <c r="J1622" s="148" t="s">
        <v>75</v>
      </c>
    </row>
    <row r="1623" spans="1:10" x14ac:dyDescent="0.35">
      <c r="A1623" s="148">
        <v>8.7533333333333303</v>
      </c>
      <c r="B1623" s="148">
        <v>37</v>
      </c>
      <c r="C1623" s="148" t="s">
        <v>123</v>
      </c>
      <c r="D1623" s="148">
        <v>46</v>
      </c>
      <c r="E1623" s="148" t="s">
        <v>201</v>
      </c>
      <c r="F1623" s="148">
        <v>3.4790000000000001</v>
      </c>
      <c r="G1623" s="148">
        <v>1500</v>
      </c>
      <c r="H1623" s="148">
        <v>0.52200000000000002</v>
      </c>
      <c r="I1623" s="148" t="s">
        <v>192</v>
      </c>
      <c r="J1623" s="148" t="s">
        <v>75</v>
      </c>
    </row>
    <row r="1624" spans="1:10" x14ac:dyDescent="0.35">
      <c r="A1624" s="148">
        <v>8.8033333333333292</v>
      </c>
      <c r="B1624" s="148">
        <v>37</v>
      </c>
      <c r="C1624" s="148" t="s">
        <v>123</v>
      </c>
      <c r="D1624" s="148">
        <v>40</v>
      </c>
      <c r="E1624" s="148" t="s">
        <v>201</v>
      </c>
      <c r="F1624" s="148">
        <v>3.4790000000000001</v>
      </c>
      <c r="G1624" s="148">
        <v>1500</v>
      </c>
      <c r="H1624" s="148">
        <v>0.52200000000000002</v>
      </c>
      <c r="I1624" s="148" t="s">
        <v>192</v>
      </c>
      <c r="J1624" s="148" t="s">
        <v>75</v>
      </c>
    </row>
    <row r="1625" spans="1:10" x14ac:dyDescent="0.35">
      <c r="A1625" s="148">
        <v>8.8533333333333299</v>
      </c>
      <c r="B1625" s="148">
        <v>37</v>
      </c>
      <c r="C1625" s="148" t="s">
        <v>123</v>
      </c>
      <c r="D1625" s="148">
        <v>46</v>
      </c>
      <c r="E1625" s="148" t="s">
        <v>201</v>
      </c>
      <c r="F1625" s="148">
        <v>3.4790000000000001</v>
      </c>
      <c r="G1625" s="148">
        <v>1500</v>
      </c>
      <c r="H1625" s="148">
        <v>0.52200000000000002</v>
      </c>
      <c r="I1625" s="148" t="s">
        <v>192</v>
      </c>
      <c r="J1625" s="148" t="s">
        <v>75</v>
      </c>
    </row>
    <row r="1626" spans="1:10" x14ac:dyDescent="0.35">
      <c r="A1626" s="148">
        <v>8.9033333333333307</v>
      </c>
      <c r="B1626" s="148">
        <v>37</v>
      </c>
      <c r="C1626" s="148" t="s">
        <v>123</v>
      </c>
      <c r="D1626" s="148">
        <v>45</v>
      </c>
      <c r="E1626" s="148" t="s">
        <v>201</v>
      </c>
      <c r="F1626" s="148">
        <v>3.4790000000000001</v>
      </c>
      <c r="G1626" s="148">
        <v>1500</v>
      </c>
      <c r="H1626" s="148">
        <v>0.52200000000000002</v>
      </c>
      <c r="I1626" s="148" t="s">
        <v>192</v>
      </c>
      <c r="J1626" s="148" t="s">
        <v>75</v>
      </c>
    </row>
    <row r="1627" spans="1:10" x14ac:dyDescent="0.35">
      <c r="A1627" s="148">
        <v>8.9533333333333296</v>
      </c>
      <c r="B1627" s="148">
        <v>37</v>
      </c>
      <c r="C1627" s="148" t="s">
        <v>123</v>
      </c>
      <c r="D1627" s="148">
        <v>51</v>
      </c>
      <c r="E1627" s="148" t="s">
        <v>201</v>
      </c>
      <c r="F1627" s="148">
        <v>3.4790000000000001</v>
      </c>
      <c r="G1627" s="148">
        <v>1500</v>
      </c>
      <c r="H1627" s="148">
        <v>0.52200000000000002</v>
      </c>
      <c r="I1627" s="148" t="s">
        <v>192</v>
      </c>
      <c r="J1627" s="148" t="s">
        <v>75</v>
      </c>
    </row>
    <row r="1628" spans="1:10" x14ac:dyDescent="0.35">
      <c r="A1628" s="148">
        <v>9.0033333333333303</v>
      </c>
      <c r="B1628" s="148">
        <v>37</v>
      </c>
      <c r="C1628" s="148" t="s">
        <v>123</v>
      </c>
      <c r="D1628" s="148">
        <v>58</v>
      </c>
      <c r="E1628" s="148" t="s">
        <v>201</v>
      </c>
      <c r="F1628" s="148">
        <v>3.4790000000000001</v>
      </c>
      <c r="G1628" s="148">
        <v>1500</v>
      </c>
      <c r="H1628" s="148">
        <v>0.52200000000000002</v>
      </c>
      <c r="I1628" s="148" t="s">
        <v>192</v>
      </c>
      <c r="J1628" s="148" t="s">
        <v>75</v>
      </c>
    </row>
    <row r="1629" spans="1:10" x14ac:dyDescent="0.35">
      <c r="A1629" s="148">
        <v>9.0533333333333292</v>
      </c>
      <c r="B1629" s="148">
        <v>37</v>
      </c>
      <c r="C1629" s="148" t="s">
        <v>123</v>
      </c>
      <c r="D1629" s="148">
        <v>46</v>
      </c>
      <c r="E1629" s="148" t="s">
        <v>201</v>
      </c>
      <c r="F1629" s="148">
        <v>3.4790000000000001</v>
      </c>
      <c r="G1629" s="148">
        <v>1500</v>
      </c>
      <c r="H1629" s="148">
        <v>0.52200000000000002</v>
      </c>
      <c r="I1629" s="148" t="s">
        <v>192</v>
      </c>
      <c r="J1629" s="148" t="s">
        <v>75</v>
      </c>
    </row>
    <row r="1630" spans="1:10" x14ac:dyDescent="0.35">
      <c r="A1630" s="148">
        <v>9.1033333333333299</v>
      </c>
      <c r="B1630" s="148">
        <v>37</v>
      </c>
      <c r="C1630" s="148" t="s">
        <v>123</v>
      </c>
      <c r="D1630" s="148">
        <v>45</v>
      </c>
      <c r="E1630" s="148" t="s">
        <v>201</v>
      </c>
      <c r="F1630" s="148">
        <v>3.4790000000000001</v>
      </c>
      <c r="G1630" s="148">
        <v>1500</v>
      </c>
      <c r="H1630" s="148">
        <v>0.52200000000000002</v>
      </c>
      <c r="I1630" s="148" t="s">
        <v>192</v>
      </c>
      <c r="J1630" s="148" t="s">
        <v>75</v>
      </c>
    </row>
    <row r="1631" spans="1:10" x14ac:dyDescent="0.35">
      <c r="A1631" s="148">
        <v>9.1533333333333307</v>
      </c>
      <c r="B1631" s="148">
        <v>37</v>
      </c>
      <c r="C1631" s="148" t="s">
        <v>123</v>
      </c>
      <c r="D1631" s="148">
        <v>47</v>
      </c>
      <c r="E1631" s="148" t="s">
        <v>201</v>
      </c>
      <c r="F1631" s="148">
        <v>3.4790000000000001</v>
      </c>
      <c r="G1631" s="148">
        <v>1500</v>
      </c>
      <c r="H1631" s="148">
        <v>0.52200000000000002</v>
      </c>
      <c r="I1631" s="148" t="s">
        <v>192</v>
      </c>
      <c r="J1631" s="148" t="s">
        <v>75</v>
      </c>
    </row>
    <row r="1632" spans="1:10" x14ac:dyDescent="0.35">
      <c r="A1632" s="148">
        <v>9.2033333333333296</v>
      </c>
      <c r="B1632" s="148">
        <v>37</v>
      </c>
      <c r="C1632" s="148" t="s">
        <v>123</v>
      </c>
      <c r="D1632" s="148">
        <v>44</v>
      </c>
      <c r="E1632" s="148" t="s">
        <v>201</v>
      </c>
      <c r="F1632" s="148">
        <v>3.4790000000000001</v>
      </c>
      <c r="G1632" s="148">
        <v>1500</v>
      </c>
      <c r="H1632" s="148">
        <v>0.52200000000000002</v>
      </c>
      <c r="I1632" s="148" t="s">
        <v>192</v>
      </c>
      <c r="J1632" s="148" t="s">
        <v>75</v>
      </c>
    </row>
    <row r="1633" spans="1:10" x14ac:dyDescent="0.35">
      <c r="A1633" s="148">
        <v>9.2533333333333303</v>
      </c>
      <c r="B1633" s="148">
        <v>37</v>
      </c>
      <c r="C1633" s="148" t="s">
        <v>123</v>
      </c>
      <c r="D1633" s="148">
        <v>49</v>
      </c>
      <c r="E1633" s="148" t="s">
        <v>201</v>
      </c>
      <c r="F1633" s="148">
        <v>3.4790000000000001</v>
      </c>
      <c r="G1633" s="148">
        <v>1500</v>
      </c>
      <c r="H1633" s="148">
        <v>0.52200000000000002</v>
      </c>
      <c r="I1633" s="148" t="s">
        <v>192</v>
      </c>
      <c r="J1633" s="148" t="s">
        <v>75</v>
      </c>
    </row>
    <row r="1634" spans="1:10" x14ac:dyDescent="0.35">
      <c r="A1634" s="148">
        <v>9.3033333333333292</v>
      </c>
      <c r="B1634" s="148">
        <v>37</v>
      </c>
      <c r="C1634" s="148" t="s">
        <v>123</v>
      </c>
      <c r="D1634" s="148">
        <v>43</v>
      </c>
      <c r="E1634" s="148" t="s">
        <v>201</v>
      </c>
      <c r="F1634" s="148">
        <v>3.4790000000000001</v>
      </c>
      <c r="G1634" s="148">
        <v>1500</v>
      </c>
      <c r="H1634" s="148">
        <v>0.52200000000000002</v>
      </c>
      <c r="I1634" s="148" t="s">
        <v>192</v>
      </c>
      <c r="J1634" s="148" t="s">
        <v>75</v>
      </c>
    </row>
    <row r="1635" spans="1:10" x14ac:dyDescent="0.35">
      <c r="A1635" s="148">
        <v>9.3533333333333299</v>
      </c>
      <c r="B1635" s="148">
        <v>37</v>
      </c>
      <c r="C1635" s="148" t="s">
        <v>123</v>
      </c>
      <c r="D1635" s="148">
        <v>39</v>
      </c>
      <c r="E1635" s="148" t="s">
        <v>201</v>
      </c>
      <c r="F1635" s="148">
        <v>3.4790000000000001</v>
      </c>
      <c r="G1635" s="148">
        <v>1500</v>
      </c>
      <c r="H1635" s="148">
        <v>0.52200000000000002</v>
      </c>
      <c r="I1635" s="148" t="s">
        <v>192</v>
      </c>
      <c r="J1635" s="148" t="s">
        <v>75</v>
      </c>
    </row>
    <row r="1636" spans="1:10" x14ac:dyDescent="0.35">
      <c r="A1636" s="148">
        <v>9.4033333333333307</v>
      </c>
      <c r="B1636" s="148">
        <v>37</v>
      </c>
      <c r="C1636" s="148" t="s">
        <v>123</v>
      </c>
      <c r="D1636" s="148">
        <v>55</v>
      </c>
      <c r="E1636" s="148" t="s">
        <v>201</v>
      </c>
      <c r="F1636" s="148">
        <v>3.4790000000000001</v>
      </c>
      <c r="G1636" s="148">
        <v>1500</v>
      </c>
      <c r="H1636" s="148">
        <v>0.52200000000000002</v>
      </c>
      <c r="I1636" s="148" t="s">
        <v>192</v>
      </c>
      <c r="J1636" s="148" t="s">
        <v>75</v>
      </c>
    </row>
    <row r="1637" spans="1:10" x14ac:dyDescent="0.35">
      <c r="A1637" s="148">
        <v>9.4533333333333296</v>
      </c>
      <c r="B1637" s="148">
        <v>37</v>
      </c>
      <c r="C1637" s="148" t="s">
        <v>123</v>
      </c>
      <c r="D1637" s="148">
        <v>45</v>
      </c>
      <c r="E1637" s="148" t="s">
        <v>201</v>
      </c>
      <c r="F1637" s="148">
        <v>3.4790000000000001</v>
      </c>
      <c r="G1637" s="148">
        <v>1500</v>
      </c>
      <c r="H1637" s="148">
        <v>0.52200000000000002</v>
      </c>
      <c r="I1637" s="148" t="s">
        <v>192</v>
      </c>
      <c r="J1637" s="148" t="s">
        <v>75</v>
      </c>
    </row>
    <row r="1638" spans="1:10" x14ac:dyDescent="0.35">
      <c r="A1638" s="148">
        <v>9.5033333333333303</v>
      </c>
      <c r="B1638" s="148">
        <v>37</v>
      </c>
      <c r="C1638" s="148" t="s">
        <v>123</v>
      </c>
      <c r="D1638" s="148">
        <v>47</v>
      </c>
      <c r="E1638" s="148" t="s">
        <v>201</v>
      </c>
      <c r="F1638" s="148">
        <v>3.4790000000000001</v>
      </c>
      <c r="G1638" s="148">
        <v>1500</v>
      </c>
      <c r="H1638" s="148">
        <v>0.52200000000000002</v>
      </c>
      <c r="I1638" s="148" t="s">
        <v>192</v>
      </c>
      <c r="J1638" s="148" t="s">
        <v>75</v>
      </c>
    </row>
    <row r="1639" spans="1:10" x14ac:dyDescent="0.35">
      <c r="A1639" s="148">
        <v>9.5533333333333292</v>
      </c>
      <c r="B1639" s="148">
        <v>37</v>
      </c>
      <c r="C1639" s="148" t="s">
        <v>123</v>
      </c>
      <c r="D1639" s="148">
        <v>50</v>
      </c>
      <c r="E1639" s="148" t="s">
        <v>201</v>
      </c>
      <c r="F1639" s="148">
        <v>3.4790000000000001</v>
      </c>
      <c r="G1639" s="148">
        <v>1500</v>
      </c>
      <c r="H1639" s="148">
        <v>0.52200000000000002</v>
      </c>
      <c r="I1639" s="148" t="s">
        <v>192</v>
      </c>
      <c r="J1639" s="148" t="s">
        <v>75</v>
      </c>
    </row>
    <row r="1640" spans="1:10" x14ac:dyDescent="0.35">
      <c r="A1640" s="148">
        <v>9.6033333333333299</v>
      </c>
      <c r="B1640" s="148">
        <v>37</v>
      </c>
      <c r="C1640" s="148" t="s">
        <v>123</v>
      </c>
      <c r="D1640" s="148">
        <v>47</v>
      </c>
      <c r="E1640" s="148" t="s">
        <v>201</v>
      </c>
      <c r="F1640" s="148">
        <v>3.4790000000000001</v>
      </c>
      <c r="G1640" s="148">
        <v>1500</v>
      </c>
      <c r="H1640" s="148">
        <v>0.52200000000000002</v>
      </c>
      <c r="I1640" s="148" t="s">
        <v>192</v>
      </c>
      <c r="J1640" s="148" t="s">
        <v>75</v>
      </c>
    </row>
    <row r="1641" spans="1:10" x14ac:dyDescent="0.35">
      <c r="A1641" s="148">
        <v>9.6533333333333307</v>
      </c>
      <c r="B1641" s="148">
        <v>37</v>
      </c>
      <c r="C1641" s="148" t="s">
        <v>123</v>
      </c>
      <c r="D1641" s="148">
        <v>50</v>
      </c>
      <c r="E1641" s="148" t="s">
        <v>201</v>
      </c>
      <c r="F1641" s="148">
        <v>3.4790000000000001</v>
      </c>
      <c r="G1641" s="148">
        <v>1500</v>
      </c>
      <c r="H1641" s="148">
        <v>0.52200000000000002</v>
      </c>
      <c r="I1641" s="148" t="s">
        <v>192</v>
      </c>
      <c r="J1641" s="148" t="s">
        <v>75</v>
      </c>
    </row>
    <row r="1642" spans="1:10" x14ac:dyDescent="0.35">
      <c r="A1642" s="148">
        <v>9.7033333333333296</v>
      </c>
      <c r="B1642" s="148">
        <v>37</v>
      </c>
      <c r="C1642" s="148" t="s">
        <v>123</v>
      </c>
      <c r="D1642" s="148">
        <v>46</v>
      </c>
      <c r="E1642" s="148" t="s">
        <v>201</v>
      </c>
      <c r="F1642" s="148">
        <v>3.4790000000000001</v>
      </c>
      <c r="G1642" s="148">
        <v>1500</v>
      </c>
      <c r="H1642" s="148">
        <v>0.52200000000000002</v>
      </c>
      <c r="I1642" s="148" t="s">
        <v>192</v>
      </c>
      <c r="J1642" s="148" t="s">
        <v>75</v>
      </c>
    </row>
    <row r="1643" spans="1:10" x14ac:dyDescent="0.35">
      <c r="A1643" s="148">
        <v>9.7533333333333303</v>
      </c>
      <c r="B1643" s="148">
        <v>37</v>
      </c>
      <c r="C1643" s="148" t="s">
        <v>123</v>
      </c>
      <c r="D1643" s="148">
        <v>53</v>
      </c>
      <c r="E1643" s="148" t="s">
        <v>201</v>
      </c>
      <c r="F1643" s="148">
        <v>3.4790000000000001</v>
      </c>
      <c r="G1643" s="148">
        <v>1500</v>
      </c>
      <c r="H1643" s="148">
        <v>0.52200000000000002</v>
      </c>
      <c r="I1643" s="148" t="s">
        <v>192</v>
      </c>
      <c r="J1643" s="148" t="s">
        <v>75</v>
      </c>
    </row>
    <row r="1644" spans="1:10" x14ac:dyDescent="0.35">
      <c r="A1644" s="148">
        <v>9.8033333333333292</v>
      </c>
      <c r="B1644" s="148">
        <v>37</v>
      </c>
      <c r="C1644" s="148" t="s">
        <v>123</v>
      </c>
      <c r="D1644" s="148">
        <v>51</v>
      </c>
      <c r="E1644" s="148" t="s">
        <v>201</v>
      </c>
      <c r="F1644" s="148">
        <v>3.4790000000000001</v>
      </c>
      <c r="G1644" s="148">
        <v>1500</v>
      </c>
      <c r="H1644" s="148">
        <v>0.52200000000000002</v>
      </c>
      <c r="I1644" s="148" t="s">
        <v>192</v>
      </c>
      <c r="J1644" s="148" t="s">
        <v>75</v>
      </c>
    </row>
    <row r="1645" spans="1:10" x14ac:dyDescent="0.35">
      <c r="A1645" s="148">
        <v>9.8533333333333299</v>
      </c>
      <c r="B1645" s="148">
        <v>37</v>
      </c>
      <c r="C1645" s="148" t="s">
        <v>123</v>
      </c>
      <c r="D1645" s="148">
        <v>48</v>
      </c>
      <c r="E1645" s="148" t="s">
        <v>201</v>
      </c>
      <c r="F1645" s="148">
        <v>3.4790000000000001</v>
      </c>
      <c r="G1645" s="148">
        <v>1500</v>
      </c>
      <c r="H1645" s="148">
        <v>0.52200000000000002</v>
      </c>
      <c r="I1645" s="148" t="s">
        <v>192</v>
      </c>
      <c r="J1645" s="148" t="s">
        <v>75</v>
      </c>
    </row>
    <row r="1646" spans="1:10" x14ac:dyDescent="0.35">
      <c r="A1646" s="148">
        <v>9.9033333333333307</v>
      </c>
      <c r="B1646" s="148">
        <v>37</v>
      </c>
      <c r="C1646" s="148" t="s">
        <v>123</v>
      </c>
      <c r="D1646" s="148">
        <v>45</v>
      </c>
      <c r="E1646" s="148" t="s">
        <v>201</v>
      </c>
      <c r="F1646" s="148">
        <v>3.4790000000000001</v>
      </c>
      <c r="G1646" s="148">
        <v>1500</v>
      </c>
      <c r="H1646" s="148">
        <v>0.52200000000000002</v>
      </c>
      <c r="I1646" s="148" t="s">
        <v>192</v>
      </c>
      <c r="J1646" s="148" t="s">
        <v>75</v>
      </c>
    </row>
    <row r="1647" spans="1:10" x14ac:dyDescent="0.35">
      <c r="A1647" s="148">
        <v>9.9533333333333296</v>
      </c>
      <c r="B1647" s="148">
        <v>37</v>
      </c>
      <c r="C1647" s="148" t="s">
        <v>123</v>
      </c>
      <c r="D1647" s="148">
        <v>56</v>
      </c>
      <c r="E1647" s="148" t="s">
        <v>201</v>
      </c>
      <c r="F1647" s="148">
        <v>3.4790000000000001</v>
      </c>
      <c r="G1647" s="148">
        <v>1500</v>
      </c>
      <c r="H1647" s="148">
        <v>0.52200000000000002</v>
      </c>
      <c r="I1647" s="148" t="s">
        <v>192</v>
      </c>
      <c r="J1647" s="148" t="s">
        <v>75</v>
      </c>
    </row>
    <row r="1648" spans="1:10" x14ac:dyDescent="0.35">
      <c r="A1648" s="148">
        <v>10.0033333333333</v>
      </c>
      <c r="B1648" s="148">
        <v>37</v>
      </c>
      <c r="C1648" s="148" t="s">
        <v>123</v>
      </c>
      <c r="D1648" s="148">
        <v>57</v>
      </c>
      <c r="E1648" s="148" t="s">
        <v>201</v>
      </c>
      <c r="F1648" s="148">
        <v>3.4790000000000001</v>
      </c>
      <c r="G1648" s="148">
        <v>1500</v>
      </c>
      <c r="H1648" s="148">
        <v>0.52200000000000002</v>
      </c>
      <c r="I1648" s="148" t="s">
        <v>192</v>
      </c>
      <c r="J1648" s="148" t="s">
        <v>75</v>
      </c>
    </row>
    <row r="1649" spans="1:10" x14ac:dyDescent="0.35">
      <c r="A1649" s="148">
        <v>10.053333333333301</v>
      </c>
      <c r="B1649" s="148">
        <v>37</v>
      </c>
      <c r="C1649" s="148" t="s">
        <v>123</v>
      </c>
      <c r="D1649" s="148">
        <v>48</v>
      </c>
      <c r="E1649" s="148" t="s">
        <v>201</v>
      </c>
      <c r="F1649" s="148">
        <v>3.4790000000000001</v>
      </c>
      <c r="G1649" s="148">
        <v>1500</v>
      </c>
      <c r="H1649" s="148">
        <v>0.52200000000000002</v>
      </c>
      <c r="I1649" s="148" t="s">
        <v>192</v>
      </c>
      <c r="J1649" s="148" t="s">
        <v>75</v>
      </c>
    </row>
    <row r="1650" spans="1:10" x14ac:dyDescent="0.35">
      <c r="A1650" s="148">
        <v>10.1033333333333</v>
      </c>
      <c r="B1650" s="148">
        <v>37</v>
      </c>
      <c r="C1650" s="148" t="s">
        <v>123</v>
      </c>
      <c r="D1650" s="148">
        <v>50</v>
      </c>
      <c r="E1650" s="148" t="s">
        <v>201</v>
      </c>
      <c r="F1650" s="148">
        <v>3.4790000000000001</v>
      </c>
      <c r="G1650" s="148">
        <v>1500</v>
      </c>
      <c r="H1650" s="148">
        <v>0.52200000000000002</v>
      </c>
      <c r="I1650" s="148" t="s">
        <v>192</v>
      </c>
      <c r="J1650" s="148" t="s">
        <v>75</v>
      </c>
    </row>
    <row r="1651" spans="1:10" x14ac:dyDescent="0.35">
      <c r="A1651" s="148">
        <v>10.1533333333333</v>
      </c>
      <c r="B1651" s="148">
        <v>37</v>
      </c>
      <c r="C1651" s="148" t="s">
        <v>123</v>
      </c>
      <c r="D1651" s="148">
        <v>45</v>
      </c>
      <c r="E1651" s="148" t="s">
        <v>201</v>
      </c>
      <c r="F1651" s="148">
        <v>3.4790000000000001</v>
      </c>
      <c r="G1651" s="148">
        <v>1500</v>
      </c>
      <c r="H1651" s="148">
        <v>0.52200000000000002</v>
      </c>
      <c r="I1651" s="148" t="s">
        <v>192</v>
      </c>
      <c r="J1651" s="148" t="s">
        <v>75</v>
      </c>
    </row>
    <row r="1652" spans="1:10" x14ac:dyDescent="0.35">
      <c r="A1652" s="148">
        <v>10.203333333333299</v>
      </c>
      <c r="B1652" s="148">
        <v>37</v>
      </c>
      <c r="C1652" s="148" t="s">
        <v>123</v>
      </c>
      <c r="D1652" s="148">
        <v>48</v>
      </c>
      <c r="E1652" s="148" t="s">
        <v>201</v>
      </c>
      <c r="F1652" s="148">
        <v>3.4790000000000001</v>
      </c>
      <c r="G1652" s="148">
        <v>1500</v>
      </c>
      <c r="H1652" s="148">
        <v>0.52200000000000002</v>
      </c>
      <c r="I1652" s="148" t="s">
        <v>192</v>
      </c>
      <c r="J1652" s="148" t="s">
        <v>75</v>
      </c>
    </row>
    <row r="1653" spans="1:10" x14ac:dyDescent="0.35">
      <c r="A1653" s="148">
        <v>10.2533333333333</v>
      </c>
      <c r="B1653" s="148">
        <v>37</v>
      </c>
      <c r="C1653" s="148" t="s">
        <v>123</v>
      </c>
      <c r="D1653" s="148">
        <v>51</v>
      </c>
      <c r="E1653" s="148" t="s">
        <v>201</v>
      </c>
      <c r="F1653" s="148">
        <v>3.4790000000000001</v>
      </c>
      <c r="G1653" s="148">
        <v>1500</v>
      </c>
      <c r="H1653" s="148">
        <v>0.52200000000000002</v>
      </c>
      <c r="I1653" s="148" t="s">
        <v>192</v>
      </c>
      <c r="J1653" s="148" t="s">
        <v>75</v>
      </c>
    </row>
    <row r="1654" spans="1:10" x14ac:dyDescent="0.35">
      <c r="A1654" s="148">
        <v>10.303333333333301</v>
      </c>
      <c r="B1654" s="148">
        <v>37</v>
      </c>
      <c r="C1654" s="148" t="s">
        <v>123</v>
      </c>
      <c r="D1654" s="148">
        <v>43</v>
      </c>
      <c r="E1654" s="148" t="s">
        <v>201</v>
      </c>
      <c r="F1654" s="148">
        <v>3.4790000000000001</v>
      </c>
      <c r="G1654" s="148">
        <v>1500</v>
      </c>
      <c r="H1654" s="148">
        <v>0.52200000000000002</v>
      </c>
      <c r="I1654" s="148" t="s">
        <v>192</v>
      </c>
      <c r="J1654" s="148" t="s">
        <v>75</v>
      </c>
    </row>
    <row r="1655" spans="1:10" x14ac:dyDescent="0.35">
      <c r="A1655" s="148">
        <v>10.3533333333333</v>
      </c>
      <c r="B1655" s="148">
        <v>37</v>
      </c>
      <c r="C1655" s="148" t="s">
        <v>123</v>
      </c>
      <c r="D1655" s="148">
        <v>47</v>
      </c>
      <c r="E1655" s="148" t="s">
        <v>201</v>
      </c>
      <c r="F1655" s="148">
        <v>3.4790000000000001</v>
      </c>
      <c r="G1655" s="148">
        <v>1500</v>
      </c>
      <c r="H1655" s="148">
        <v>0.52200000000000002</v>
      </c>
      <c r="I1655" s="148" t="s">
        <v>192</v>
      </c>
      <c r="J1655" s="148" t="s">
        <v>75</v>
      </c>
    </row>
    <row r="1656" spans="1:10" x14ac:dyDescent="0.35">
      <c r="A1656" s="148">
        <v>10.4033333333333</v>
      </c>
      <c r="B1656" s="148">
        <v>37</v>
      </c>
      <c r="C1656" s="148" t="s">
        <v>123</v>
      </c>
      <c r="D1656" s="148">
        <v>51</v>
      </c>
      <c r="E1656" s="148" t="s">
        <v>201</v>
      </c>
      <c r="F1656" s="148">
        <v>3.4790000000000001</v>
      </c>
      <c r="G1656" s="148">
        <v>1500</v>
      </c>
      <c r="H1656" s="148">
        <v>0.52200000000000002</v>
      </c>
      <c r="I1656" s="148" t="s">
        <v>192</v>
      </c>
      <c r="J1656" s="148" t="s">
        <v>75</v>
      </c>
    </row>
    <row r="1657" spans="1:10" x14ac:dyDescent="0.35">
      <c r="A1657" s="148">
        <v>10.453333333333299</v>
      </c>
      <c r="B1657" s="148">
        <v>37</v>
      </c>
      <c r="C1657" s="148" t="s">
        <v>123</v>
      </c>
      <c r="D1657" s="148">
        <v>49</v>
      </c>
      <c r="E1657" s="148" t="s">
        <v>201</v>
      </c>
      <c r="F1657" s="148">
        <v>3.4790000000000001</v>
      </c>
      <c r="G1657" s="148">
        <v>1500</v>
      </c>
      <c r="H1657" s="148">
        <v>0.52200000000000002</v>
      </c>
      <c r="I1657" s="148" t="s">
        <v>192</v>
      </c>
      <c r="J1657" s="148" t="s">
        <v>75</v>
      </c>
    </row>
    <row r="1658" spans="1:10" x14ac:dyDescent="0.35">
      <c r="A1658" s="148">
        <v>10.5033333333333</v>
      </c>
      <c r="B1658" s="148">
        <v>37</v>
      </c>
      <c r="C1658" s="148" t="s">
        <v>123</v>
      </c>
      <c r="D1658" s="148">
        <v>56</v>
      </c>
      <c r="E1658" s="148" t="s">
        <v>201</v>
      </c>
      <c r="F1658" s="148">
        <v>3.4790000000000001</v>
      </c>
      <c r="G1658" s="148">
        <v>1500</v>
      </c>
      <c r="H1658" s="148">
        <v>0.52200000000000002</v>
      </c>
      <c r="I1658" s="148" t="s">
        <v>192</v>
      </c>
      <c r="J1658" s="148" t="s">
        <v>75</v>
      </c>
    </row>
    <row r="1659" spans="1:10" x14ac:dyDescent="0.35">
      <c r="A1659" s="148">
        <v>10.553333333333301</v>
      </c>
      <c r="B1659" s="148">
        <v>37</v>
      </c>
      <c r="C1659" s="148" t="s">
        <v>123</v>
      </c>
      <c r="D1659" s="148">
        <v>49</v>
      </c>
      <c r="E1659" s="148" t="s">
        <v>201</v>
      </c>
      <c r="F1659" s="148">
        <v>3.4790000000000001</v>
      </c>
      <c r="G1659" s="148">
        <v>1500</v>
      </c>
      <c r="H1659" s="148">
        <v>0.52200000000000002</v>
      </c>
      <c r="I1659" s="148" t="s">
        <v>192</v>
      </c>
      <c r="J1659" s="148" t="s">
        <v>75</v>
      </c>
    </row>
    <row r="1660" spans="1:10" x14ac:dyDescent="0.35">
      <c r="A1660" s="148">
        <v>10.6033333333333</v>
      </c>
      <c r="B1660" s="148">
        <v>37</v>
      </c>
      <c r="C1660" s="148" t="s">
        <v>123</v>
      </c>
      <c r="D1660" s="148">
        <v>55</v>
      </c>
      <c r="E1660" s="148" t="s">
        <v>201</v>
      </c>
      <c r="F1660" s="148">
        <v>3.4790000000000001</v>
      </c>
      <c r="G1660" s="148">
        <v>1500</v>
      </c>
      <c r="H1660" s="148">
        <v>0.52200000000000002</v>
      </c>
      <c r="I1660" s="148" t="s">
        <v>192</v>
      </c>
      <c r="J1660" s="148" t="s">
        <v>75</v>
      </c>
    </row>
    <row r="1661" spans="1:10" x14ac:dyDescent="0.35">
      <c r="A1661" s="148">
        <v>10.6533333333333</v>
      </c>
      <c r="B1661" s="148">
        <v>37</v>
      </c>
      <c r="C1661" s="148" t="s">
        <v>123</v>
      </c>
      <c r="D1661" s="148">
        <v>52</v>
      </c>
      <c r="E1661" s="148" t="s">
        <v>201</v>
      </c>
      <c r="F1661" s="148">
        <v>3.4790000000000001</v>
      </c>
      <c r="G1661" s="148">
        <v>1500</v>
      </c>
      <c r="H1661" s="148">
        <v>0.52200000000000002</v>
      </c>
      <c r="I1661" s="148" t="s">
        <v>192</v>
      </c>
      <c r="J1661" s="148" t="s">
        <v>75</v>
      </c>
    </row>
    <row r="1662" spans="1:10" x14ac:dyDescent="0.35">
      <c r="A1662" s="148">
        <v>10.703333333333299</v>
      </c>
      <c r="B1662" s="148">
        <v>37</v>
      </c>
      <c r="C1662" s="148" t="s">
        <v>123</v>
      </c>
      <c r="D1662" s="148">
        <v>50</v>
      </c>
      <c r="E1662" s="148" t="s">
        <v>201</v>
      </c>
      <c r="F1662" s="148">
        <v>3.4790000000000001</v>
      </c>
      <c r="G1662" s="148">
        <v>1500</v>
      </c>
      <c r="H1662" s="148">
        <v>0.52200000000000002</v>
      </c>
      <c r="I1662" s="148" t="s">
        <v>192</v>
      </c>
      <c r="J1662" s="148" t="s">
        <v>75</v>
      </c>
    </row>
    <row r="1663" spans="1:10" x14ac:dyDescent="0.35">
      <c r="A1663" s="148">
        <v>10.7533333333333</v>
      </c>
      <c r="B1663" s="148">
        <v>37</v>
      </c>
      <c r="C1663" s="148" t="s">
        <v>123</v>
      </c>
      <c r="D1663" s="148">
        <v>48</v>
      </c>
      <c r="E1663" s="148" t="s">
        <v>201</v>
      </c>
      <c r="F1663" s="148">
        <v>3.4790000000000001</v>
      </c>
      <c r="G1663" s="148">
        <v>1500</v>
      </c>
      <c r="H1663" s="148">
        <v>0.52200000000000002</v>
      </c>
      <c r="I1663" s="148" t="s">
        <v>192</v>
      </c>
      <c r="J1663" s="148" t="s">
        <v>75</v>
      </c>
    </row>
    <row r="1664" spans="1:10" x14ac:dyDescent="0.35">
      <c r="A1664" s="148">
        <v>10.803333333333301</v>
      </c>
      <c r="B1664" s="148">
        <v>37</v>
      </c>
      <c r="C1664" s="148" t="s">
        <v>123</v>
      </c>
      <c r="D1664" s="148">
        <v>55</v>
      </c>
      <c r="E1664" s="148" t="s">
        <v>201</v>
      </c>
      <c r="F1664" s="148">
        <v>3.4790000000000001</v>
      </c>
      <c r="G1664" s="148">
        <v>1500</v>
      </c>
      <c r="H1664" s="148">
        <v>0.52200000000000002</v>
      </c>
      <c r="I1664" s="148" t="s">
        <v>192</v>
      </c>
      <c r="J1664" s="148" t="s">
        <v>75</v>
      </c>
    </row>
    <row r="1665" spans="1:10" x14ac:dyDescent="0.35">
      <c r="A1665" s="148">
        <v>10.8533333333333</v>
      </c>
      <c r="B1665" s="148">
        <v>37</v>
      </c>
      <c r="C1665" s="148" t="s">
        <v>123</v>
      </c>
      <c r="D1665" s="148">
        <v>47</v>
      </c>
      <c r="E1665" s="148" t="s">
        <v>201</v>
      </c>
      <c r="F1665" s="148">
        <v>3.4790000000000001</v>
      </c>
      <c r="G1665" s="148">
        <v>1500</v>
      </c>
      <c r="H1665" s="148">
        <v>0.52200000000000002</v>
      </c>
      <c r="I1665" s="148" t="s">
        <v>192</v>
      </c>
      <c r="J1665" s="148" t="s">
        <v>75</v>
      </c>
    </row>
    <row r="1666" spans="1:10" x14ac:dyDescent="0.35">
      <c r="A1666" s="148">
        <v>10.9033333333333</v>
      </c>
      <c r="B1666" s="148">
        <v>37</v>
      </c>
      <c r="C1666" s="148" t="s">
        <v>123</v>
      </c>
      <c r="D1666" s="148">
        <v>47</v>
      </c>
      <c r="E1666" s="148" t="s">
        <v>201</v>
      </c>
      <c r="F1666" s="148">
        <v>3.4790000000000001</v>
      </c>
      <c r="G1666" s="148">
        <v>1500</v>
      </c>
      <c r="H1666" s="148">
        <v>0.52200000000000002</v>
      </c>
      <c r="I1666" s="148" t="s">
        <v>192</v>
      </c>
      <c r="J1666" s="148" t="s">
        <v>75</v>
      </c>
    </row>
    <row r="1667" spans="1:10" x14ac:dyDescent="0.35">
      <c r="A1667" s="148">
        <v>10.953333333333299</v>
      </c>
      <c r="B1667" s="148">
        <v>37</v>
      </c>
      <c r="C1667" s="148" t="s">
        <v>123</v>
      </c>
      <c r="D1667" s="148">
        <v>52</v>
      </c>
      <c r="E1667" s="148" t="s">
        <v>201</v>
      </c>
      <c r="F1667" s="148">
        <v>3.4790000000000001</v>
      </c>
      <c r="G1667" s="148">
        <v>1500</v>
      </c>
      <c r="H1667" s="148">
        <v>0.52200000000000002</v>
      </c>
      <c r="I1667" s="148" t="s">
        <v>192</v>
      </c>
      <c r="J1667" s="148" t="s">
        <v>75</v>
      </c>
    </row>
    <row r="1668" spans="1:10" x14ac:dyDescent="0.35">
      <c r="A1668" s="148">
        <v>11.0033333333333</v>
      </c>
      <c r="B1668" s="148">
        <v>37</v>
      </c>
      <c r="C1668" s="148" t="s">
        <v>123</v>
      </c>
      <c r="D1668" s="148">
        <v>52</v>
      </c>
      <c r="E1668" s="148" t="s">
        <v>201</v>
      </c>
      <c r="F1668" s="148">
        <v>3.4790000000000001</v>
      </c>
      <c r="G1668" s="148">
        <v>1500</v>
      </c>
      <c r="H1668" s="148">
        <v>0.52200000000000002</v>
      </c>
      <c r="I1668" s="148" t="s">
        <v>192</v>
      </c>
      <c r="J1668" s="148" t="s">
        <v>75</v>
      </c>
    </row>
    <row r="1669" spans="1:10" x14ac:dyDescent="0.35">
      <c r="A1669" s="148">
        <v>11.053333333333301</v>
      </c>
      <c r="B1669" s="148">
        <v>37</v>
      </c>
      <c r="C1669" s="148" t="s">
        <v>123</v>
      </c>
      <c r="D1669" s="148">
        <v>48</v>
      </c>
      <c r="E1669" s="148" t="s">
        <v>201</v>
      </c>
      <c r="F1669" s="148">
        <v>3.4790000000000001</v>
      </c>
      <c r="G1669" s="148">
        <v>1500</v>
      </c>
      <c r="H1669" s="148">
        <v>0.52200000000000002</v>
      </c>
      <c r="I1669" s="148" t="s">
        <v>192</v>
      </c>
      <c r="J1669" s="148" t="s">
        <v>75</v>
      </c>
    </row>
    <row r="1670" spans="1:10" x14ac:dyDescent="0.35">
      <c r="A1670" s="148">
        <v>11.1033333333333</v>
      </c>
      <c r="B1670" s="148">
        <v>37</v>
      </c>
      <c r="C1670" s="148" t="s">
        <v>123</v>
      </c>
      <c r="D1670" s="148">
        <v>42</v>
      </c>
      <c r="E1670" s="148" t="s">
        <v>201</v>
      </c>
      <c r="F1670" s="148">
        <v>3.4790000000000001</v>
      </c>
      <c r="G1670" s="148">
        <v>1500</v>
      </c>
      <c r="H1670" s="148">
        <v>0.52200000000000002</v>
      </c>
      <c r="I1670" s="148" t="s">
        <v>192</v>
      </c>
      <c r="J1670" s="148" t="s">
        <v>75</v>
      </c>
    </row>
    <row r="1671" spans="1:10" x14ac:dyDescent="0.35">
      <c r="A1671" s="148">
        <v>11.1533333333333</v>
      </c>
      <c r="B1671" s="148">
        <v>37</v>
      </c>
      <c r="C1671" s="148" t="s">
        <v>123</v>
      </c>
      <c r="D1671" s="148">
        <v>51</v>
      </c>
      <c r="E1671" s="148" t="s">
        <v>201</v>
      </c>
      <c r="F1671" s="148">
        <v>3.4790000000000001</v>
      </c>
      <c r="G1671" s="148">
        <v>1500</v>
      </c>
      <c r="H1671" s="148">
        <v>0.52200000000000002</v>
      </c>
      <c r="I1671" s="148" t="s">
        <v>192</v>
      </c>
      <c r="J1671" s="148" t="s">
        <v>75</v>
      </c>
    </row>
    <row r="1672" spans="1:10" x14ac:dyDescent="0.35">
      <c r="A1672" s="148">
        <v>11.203333333333299</v>
      </c>
      <c r="B1672" s="148">
        <v>37</v>
      </c>
      <c r="C1672" s="148" t="s">
        <v>123</v>
      </c>
      <c r="D1672" s="148">
        <v>51</v>
      </c>
      <c r="E1672" s="148" t="s">
        <v>201</v>
      </c>
      <c r="F1672" s="148">
        <v>3.4790000000000001</v>
      </c>
      <c r="G1672" s="148">
        <v>1500</v>
      </c>
      <c r="H1672" s="148">
        <v>0.52200000000000002</v>
      </c>
      <c r="I1672" s="148" t="s">
        <v>192</v>
      </c>
      <c r="J1672" s="148" t="s">
        <v>75</v>
      </c>
    </row>
    <row r="1673" spans="1:10" x14ac:dyDescent="0.35">
      <c r="A1673" s="148">
        <v>11.2533333333333</v>
      </c>
      <c r="B1673" s="148">
        <v>37</v>
      </c>
      <c r="C1673" s="148" t="s">
        <v>123</v>
      </c>
      <c r="D1673" s="148">
        <v>42</v>
      </c>
      <c r="E1673" s="148" t="s">
        <v>201</v>
      </c>
      <c r="F1673" s="148">
        <v>3.4790000000000001</v>
      </c>
      <c r="G1673" s="148">
        <v>1500</v>
      </c>
      <c r="H1673" s="148">
        <v>0.52200000000000002</v>
      </c>
      <c r="I1673" s="148" t="s">
        <v>192</v>
      </c>
      <c r="J1673" s="148" t="s">
        <v>75</v>
      </c>
    </row>
    <row r="1674" spans="1:10" x14ac:dyDescent="0.35">
      <c r="A1674" s="148">
        <v>11.303333333333301</v>
      </c>
      <c r="B1674" s="148">
        <v>37</v>
      </c>
      <c r="C1674" s="148" t="s">
        <v>123</v>
      </c>
      <c r="D1674" s="148">
        <v>56</v>
      </c>
      <c r="E1674" s="148" t="s">
        <v>201</v>
      </c>
      <c r="F1674" s="148">
        <v>3.4790000000000001</v>
      </c>
      <c r="G1674" s="148">
        <v>1500</v>
      </c>
      <c r="H1674" s="148">
        <v>0.52200000000000002</v>
      </c>
      <c r="I1674" s="148" t="s">
        <v>192</v>
      </c>
      <c r="J1674" s="148" t="s">
        <v>75</v>
      </c>
    </row>
    <row r="1675" spans="1:10" x14ac:dyDescent="0.35">
      <c r="A1675" s="148">
        <v>11.3533333333333</v>
      </c>
      <c r="B1675" s="148">
        <v>37</v>
      </c>
      <c r="C1675" s="148" t="s">
        <v>123</v>
      </c>
      <c r="D1675" s="148">
        <v>48</v>
      </c>
      <c r="E1675" s="148" t="s">
        <v>201</v>
      </c>
      <c r="F1675" s="148">
        <v>3.4790000000000001</v>
      </c>
      <c r="G1675" s="148">
        <v>1500</v>
      </c>
      <c r="H1675" s="148">
        <v>0.52200000000000002</v>
      </c>
      <c r="I1675" s="148" t="s">
        <v>192</v>
      </c>
      <c r="J1675" s="148" t="s">
        <v>75</v>
      </c>
    </row>
    <row r="1676" spans="1:10" x14ac:dyDescent="0.35">
      <c r="A1676" s="148">
        <v>11.4033333333333</v>
      </c>
      <c r="B1676" s="148">
        <v>37</v>
      </c>
      <c r="C1676" s="148" t="s">
        <v>123</v>
      </c>
      <c r="D1676" s="148">
        <v>48</v>
      </c>
      <c r="E1676" s="148" t="s">
        <v>201</v>
      </c>
      <c r="F1676" s="148">
        <v>3.4790000000000001</v>
      </c>
      <c r="G1676" s="148">
        <v>1500</v>
      </c>
      <c r="H1676" s="148">
        <v>0.52200000000000002</v>
      </c>
      <c r="I1676" s="148" t="s">
        <v>192</v>
      </c>
      <c r="J1676" s="148" t="s">
        <v>75</v>
      </c>
    </row>
    <row r="1677" spans="1:10" x14ac:dyDescent="0.35">
      <c r="A1677" s="148">
        <v>11.453333333333299</v>
      </c>
      <c r="B1677" s="148">
        <v>37</v>
      </c>
      <c r="C1677" s="148" t="s">
        <v>123</v>
      </c>
      <c r="D1677" s="148">
        <v>54</v>
      </c>
      <c r="E1677" s="148" t="s">
        <v>201</v>
      </c>
      <c r="F1677" s="148">
        <v>3.4790000000000001</v>
      </c>
      <c r="G1677" s="148">
        <v>1500</v>
      </c>
      <c r="H1677" s="148">
        <v>0.52200000000000002</v>
      </c>
      <c r="I1677" s="148" t="s">
        <v>192</v>
      </c>
      <c r="J1677" s="148" t="s">
        <v>75</v>
      </c>
    </row>
    <row r="1678" spans="1:10" x14ac:dyDescent="0.35">
      <c r="A1678" s="148">
        <v>11.5033333333333</v>
      </c>
      <c r="B1678" s="148">
        <v>37</v>
      </c>
      <c r="C1678" s="148" t="s">
        <v>123</v>
      </c>
      <c r="D1678" s="148">
        <v>53</v>
      </c>
      <c r="E1678" s="148" t="s">
        <v>201</v>
      </c>
      <c r="F1678" s="148">
        <v>3.4790000000000001</v>
      </c>
      <c r="G1678" s="148">
        <v>1500</v>
      </c>
      <c r="H1678" s="148">
        <v>0.52200000000000002</v>
      </c>
      <c r="I1678" s="148" t="s">
        <v>192</v>
      </c>
      <c r="J1678" s="148" t="s">
        <v>75</v>
      </c>
    </row>
    <row r="1679" spans="1:10" x14ac:dyDescent="0.35">
      <c r="A1679" s="148">
        <v>11.553333333333301</v>
      </c>
      <c r="B1679" s="148">
        <v>37</v>
      </c>
      <c r="C1679" s="148" t="s">
        <v>123</v>
      </c>
      <c r="D1679" s="148">
        <v>55</v>
      </c>
      <c r="E1679" s="148" t="s">
        <v>201</v>
      </c>
      <c r="F1679" s="148">
        <v>3.4790000000000001</v>
      </c>
      <c r="G1679" s="148">
        <v>1500</v>
      </c>
      <c r="H1679" s="148">
        <v>0.52200000000000002</v>
      </c>
      <c r="I1679" s="148" t="s">
        <v>192</v>
      </c>
      <c r="J1679" s="148" t="s">
        <v>75</v>
      </c>
    </row>
    <row r="1680" spans="1:10" x14ac:dyDescent="0.35">
      <c r="A1680" s="148">
        <v>11.6033333333333</v>
      </c>
      <c r="B1680" s="148">
        <v>37</v>
      </c>
      <c r="C1680" s="148" t="s">
        <v>123</v>
      </c>
      <c r="D1680" s="148">
        <v>54</v>
      </c>
      <c r="E1680" s="148" t="s">
        <v>201</v>
      </c>
      <c r="F1680" s="148">
        <v>3.4790000000000001</v>
      </c>
      <c r="G1680" s="148">
        <v>1500</v>
      </c>
      <c r="H1680" s="148">
        <v>0.52200000000000002</v>
      </c>
      <c r="I1680" s="148" t="s">
        <v>192</v>
      </c>
      <c r="J1680" s="148" t="s">
        <v>75</v>
      </c>
    </row>
    <row r="1681" spans="1:10" x14ac:dyDescent="0.35">
      <c r="A1681" s="148">
        <v>11.6533333333333</v>
      </c>
      <c r="B1681" s="148">
        <v>37</v>
      </c>
      <c r="C1681" s="148" t="s">
        <v>123</v>
      </c>
      <c r="D1681" s="148">
        <v>45</v>
      </c>
      <c r="E1681" s="148" t="s">
        <v>201</v>
      </c>
      <c r="F1681" s="148">
        <v>3.4790000000000001</v>
      </c>
      <c r="G1681" s="148">
        <v>1500</v>
      </c>
      <c r="H1681" s="148">
        <v>0.52200000000000002</v>
      </c>
      <c r="I1681" s="148" t="s">
        <v>192</v>
      </c>
      <c r="J1681" s="148" t="s">
        <v>75</v>
      </c>
    </row>
    <row r="1682" spans="1:10" x14ac:dyDescent="0.35">
      <c r="A1682" s="148">
        <v>11.703333333333299</v>
      </c>
      <c r="B1682" s="148">
        <v>37</v>
      </c>
      <c r="C1682" s="148" t="s">
        <v>123</v>
      </c>
      <c r="D1682" s="148">
        <v>52</v>
      </c>
      <c r="E1682" s="148" t="s">
        <v>201</v>
      </c>
      <c r="F1682" s="148">
        <v>3.4790000000000001</v>
      </c>
      <c r="G1682" s="148">
        <v>1500</v>
      </c>
      <c r="H1682" s="148">
        <v>0.52200000000000002</v>
      </c>
      <c r="I1682" s="148" t="s">
        <v>192</v>
      </c>
      <c r="J1682" s="148" t="s">
        <v>75</v>
      </c>
    </row>
    <row r="1683" spans="1:10" x14ac:dyDescent="0.35">
      <c r="A1683" s="148">
        <v>11.7533333333333</v>
      </c>
      <c r="B1683" s="148">
        <v>37</v>
      </c>
      <c r="C1683" s="148" t="s">
        <v>123</v>
      </c>
      <c r="D1683" s="148">
        <v>46</v>
      </c>
      <c r="E1683" s="148" t="s">
        <v>201</v>
      </c>
      <c r="F1683" s="148">
        <v>3.4790000000000001</v>
      </c>
      <c r="G1683" s="148">
        <v>1500</v>
      </c>
      <c r="H1683" s="148">
        <v>0.52200000000000002</v>
      </c>
      <c r="I1683" s="148" t="s">
        <v>192</v>
      </c>
      <c r="J1683" s="148" t="s">
        <v>75</v>
      </c>
    </row>
    <row r="1684" spans="1:10" x14ac:dyDescent="0.35">
      <c r="A1684" s="148">
        <v>11.803333333333301</v>
      </c>
      <c r="B1684" s="148">
        <v>37</v>
      </c>
      <c r="C1684" s="148" t="s">
        <v>123</v>
      </c>
      <c r="D1684" s="148">
        <v>54</v>
      </c>
      <c r="E1684" s="148" t="s">
        <v>201</v>
      </c>
      <c r="F1684" s="148">
        <v>3.4790000000000001</v>
      </c>
      <c r="G1684" s="148">
        <v>1500</v>
      </c>
      <c r="H1684" s="148">
        <v>0.52200000000000002</v>
      </c>
      <c r="I1684" s="148" t="s">
        <v>192</v>
      </c>
      <c r="J1684" s="148" t="s">
        <v>75</v>
      </c>
    </row>
    <row r="1685" spans="1:10" x14ac:dyDescent="0.35">
      <c r="A1685" s="148">
        <v>11.8533333333333</v>
      </c>
      <c r="B1685" s="148">
        <v>37</v>
      </c>
      <c r="C1685" s="148" t="s">
        <v>123</v>
      </c>
      <c r="D1685" s="148">
        <v>49</v>
      </c>
      <c r="E1685" s="148" t="s">
        <v>201</v>
      </c>
      <c r="F1685" s="148">
        <v>3.4790000000000001</v>
      </c>
      <c r="G1685" s="148">
        <v>1500</v>
      </c>
      <c r="H1685" s="148">
        <v>0.52200000000000002</v>
      </c>
      <c r="I1685" s="148" t="s">
        <v>192</v>
      </c>
      <c r="J1685" s="148" t="s">
        <v>75</v>
      </c>
    </row>
    <row r="1686" spans="1:10" x14ac:dyDescent="0.35">
      <c r="A1686" s="148">
        <v>11.9033333333333</v>
      </c>
      <c r="B1686" s="148">
        <v>37</v>
      </c>
      <c r="C1686" s="148" t="s">
        <v>123</v>
      </c>
      <c r="D1686" s="148">
        <v>48</v>
      </c>
      <c r="E1686" s="148" t="s">
        <v>201</v>
      </c>
      <c r="F1686" s="148">
        <v>3.4790000000000001</v>
      </c>
      <c r="G1686" s="148">
        <v>1500</v>
      </c>
      <c r="H1686" s="148">
        <v>0.52200000000000002</v>
      </c>
      <c r="I1686" s="148" t="s">
        <v>192</v>
      </c>
      <c r="J1686" s="148" t="s">
        <v>75</v>
      </c>
    </row>
    <row r="1687" spans="1:10" x14ac:dyDescent="0.35">
      <c r="A1687" s="148">
        <v>11.953333333333299</v>
      </c>
      <c r="B1687" s="148">
        <v>37</v>
      </c>
      <c r="C1687" s="148" t="s">
        <v>123</v>
      </c>
      <c r="D1687" s="148">
        <v>48</v>
      </c>
      <c r="E1687" s="148" t="s">
        <v>201</v>
      </c>
      <c r="F1687" s="148">
        <v>3.4790000000000001</v>
      </c>
      <c r="G1687" s="148">
        <v>1500</v>
      </c>
      <c r="H1687" s="148">
        <v>0.52200000000000002</v>
      </c>
      <c r="I1687" s="148" t="s">
        <v>192</v>
      </c>
      <c r="J1687" s="148" t="s">
        <v>75</v>
      </c>
    </row>
    <row r="1688" spans="1:10" x14ac:dyDescent="0.35">
      <c r="A1688" s="148">
        <v>12.0033333333333</v>
      </c>
      <c r="B1688" s="148">
        <v>37</v>
      </c>
      <c r="C1688" s="148" t="s">
        <v>123</v>
      </c>
      <c r="D1688" s="148">
        <v>47</v>
      </c>
      <c r="E1688" s="148" t="s">
        <v>201</v>
      </c>
      <c r="F1688" s="148">
        <v>3.4790000000000001</v>
      </c>
      <c r="G1688" s="148">
        <v>1500</v>
      </c>
      <c r="H1688" s="148">
        <v>0.52200000000000002</v>
      </c>
      <c r="I1688" s="148" t="s">
        <v>192</v>
      </c>
      <c r="J1688" s="148"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Recipe_neb</vt:lpstr>
      <vt:lpstr>IDs</vt:lpstr>
      <vt:lpstr>Stocks</vt:lpstr>
      <vt:lpstr>Layout</vt:lpstr>
      <vt:lpstr>PickList</vt:lpstr>
      <vt:lpstr>2023.07.28_mRNA_inPUREneb_B4_da</vt:lpstr>
      <vt:lpstr>mgapt150_data</vt:lpstr>
      <vt:lpstr>gfp61_data</vt:lpstr>
      <vt:lpstr>gfp61_data_updated_tidy</vt:lpstr>
      <vt:lpstr>mgapt150_data_updated_tidy</vt:lpstr>
      <vt:lpstr>Recipe_neb!Extract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dc:creator>
  <cp:lastModifiedBy>Z JuradoQ</cp:lastModifiedBy>
  <cp:lastPrinted>2012-10-24T05:46:08Z</cp:lastPrinted>
  <dcterms:created xsi:type="dcterms:W3CDTF">2012-06-15T21:22:50Z</dcterms:created>
  <dcterms:modified xsi:type="dcterms:W3CDTF">2024-01-19T03:01:52Z</dcterms:modified>
</cp:coreProperties>
</file>