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80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91" i="1" l="1"/>
  <c r="D92" i="1"/>
  <c r="D93" i="1"/>
  <c r="D94" i="1"/>
  <c r="D95" i="1"/>
  <c r="D96" i="1"/>
  <c r="D97" i="1"/>
  <c r="D98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72" i="1"/>
  <c r="D77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52" i="1"/>
  <c r="D51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27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0" i="1"/>
  <c r="C31" i="1"/>
  <c r="C29" i="1"/>
  <c r="C28" i="1"/>
</calcChain>
</file>

<file path=xl/sharedStrings.xml><?xml version="1.0" encoding="utf-8"?>
<sst xmlns="http://schemas.openxmlformats.org/spreadsheetml/2006/main" count="52" uniqueCount="51">
  <si>
    <t>time</t>
    <phoneticPr fontId="1" type="noConversion"/>
  </si>
  <si>
    <t>8388608  0.126041 4.</t>
  </si>
  <si>
    <t>8388608  0.200081 5.</t>
  </si>
  <si>
    <t>2097152  0.100638 6.</t>
  </si>
  <si>
    <t>2097152  0.197236 7.</t>
  </si>
  <si>
    <t>1048576  0.199291 8.</t>
  </si>
  <si>
    <t>16777216  0.142463 3.</t>
    <phoneticPr fontId="1" type="noConversion"/>
  </si>
  <si>
    <t>262144/0.104991 9.</t>
    <phoneticPr fontId="1" type="noConversion"/>
  </si>
  <si>
    <t>131072  0.198972 10.</t>
    <phoneticPr fontId="1" type="noConversion"/>
  </si>
  <si>
    <t>65536  0.191654 11.</t>
    <phoneticPr fontId="1" type="noConversion"/>
  </si>
  <si>
    <t>16384  0.113423 12.</t>
    <phoneticPr fontId="1" type="noConversion"/>
  </si>
  <si>
    <t>8192  0.154089 13.</t>
    <phoneticPr fontId="1" type="noConversion"/>
  </si>
  <si>
    <t>4096  0.163936 14.</t>
    <phoneticPr fontId="1" type="noConversion"/>
  </si>
  <si>
    <t>2048  0.172598 15.</t>
    <phoneticPr fontId="1" type="noConversion"/>
  </si>
  <si>
    <t>1024  0.186928 16.</t>
    <phoneticPr fontId="1" type="noConversion"/>
  </si>
  <si>
    <t>256  0.164215 17.</t>
    <phoneticPr fontId="1" type="noConversion"/>
  </si>
  <si>
    <t>64  0.120433 18.</t>
    <phoneticPr fontId="1" type="noConversion"/>
  </si>
  <si>
    <t>32  0.128577 19.</t>
    <phoneticPr fontId="1" type="noConversion"/>
  </si>
  <si>
    <t>16  0.132625 20.</t>
    <phoneticPr fontId="1" type="noConversion"/>
  </si>
  <si>
    <t>8  0.141403 21.</t>
    <phoneticPr fontId="1" type="noConversion"/>
  </si>
  <si>
    <t>4  0.146868 22.</t>
    <phoneticPr fontId="1" type="noConversion"/>
  </si>
  <si>
    <t>2  0.155078 23.</t>
    <phoneticPr fontId="1" type="noConversion"/>
  </si>
  <si>
    <t>1  0.163370 24.</t>
    <phoneticPr fontId="1" type="noConversion"/>
  </si>
  <si>
    <t>N</t>
  </si>
  <si>
    <t>N</t>
    <phoneticPr fontId="1" type="noConversion"/>
  </si>
  <si>
    <t>arg</t>
    <phoneticPr fontId="1" type="noConversion"/>
  </si>
  <si>
    <t xml:space="preserve"> 16777216  0.136974 3.</t>
    <phoneticPr fontId="1" type="noConversion"/>
  </si>
  <si>
    <t xml:space="preserve"> 8388608  0.117823 4.</t>
    <phoneticPr fontId="1" type="noConversion"/>
  </si>
  <si>
    <t xml:space="preserve"> 8388608  0.191882 5.</t>
    <phoneticPr fontId="1" type="noConversion"/>
  </si>
  <si>
    <t xml:space="preserve"> 2097152  0.100702 6.</t>
    <phoneticPr fontId="1" type="noConversion"/>
  </si>
  <si>
    <t xml:space="preserve"> 2097152  0.196602 7.</t>
    <phoneticPr fontId="1" type="noConversion"/>
  </si>
  <si>
    <t xml:space="preserve"> 1048576  0.199077 8.</t>
    <phoneticPr fontId="1" type="noConversion"/>
  </si>
  <si>
    <t xml:space="preserve"> 262144  0.104503 9.</t>
    <phoneticPr fontId="1" type="noConversion"/>
  </si>
  <si>
    <t xml:space="preserve"> 131072  0.198384 10.</t>
    <phoneticPr fontId="1" type="noConversion"/>
  </si>
  <si>
    <t xml:space="preserve"> 65536  0.190902 11.</t>
    <phoneticPr fontId="1" type="noConversion"/>
  </si>
  <si>
    <t xml:space="preserve"> 16384  0.114909 12.</t>
    <phoneticPr fontId="1" type="noConversion"/>
  </si>
  <si>
    <t xml:space="preserve"> 8192  0.152577 13.</t>
    <phoneticPr fontId="1" type="noConversion"/>
  </si>
  <si>
    <t xml:space="preserve"> 4096  0.163913 14.</t>
    <phoneticPr fontId="1" type="noConversion"/>
  </si>
  <si>
    <t xml:space="preserve"> 2048  0.172560 15.</t>
    <phoneticPr fontId="1" type="noConversion"/>
  </si>
  <si>
    <t xml:space="preserve"> 1024  0.187002 16.</t>
    <phoneticPr fontId="1" type="noConversion"/>
  </si>
  <si>
    <t xml:space="preserve"> 256  0.166127 17.</t>
    <phoneticPr fontId="1" type="noConversion"/>
  </si>
  <si>
    <t xml:space="preserve"> 64  0.123474 18.</t>
    <phoneticPr fontId="1" type="noConversion"/>
  </si>
  <si>
    <t xml:space="preserve"> 32  0.130814 19.</t>
    <phoneticPr fontId="1" type="noConversion"/>
  </si>
  <si>
    <t xml:space="preserve"> 16  0.132986 20.</t>
    <phoneticPr fontId="1" type="noConversion"/>
  </si>
  <si>
    <t xml:space="preserve"> 8  0.140017 21.</t>
    <phoneticPr fontId="1" type="noConversion"/>
  </si>
  <si>
    <t xml:space="preserve"> 4  0.146482 22.</t>
    <phoneticPr fontId="1" type="noConversion"/>
  </si>
  <si>
    <t xml:space="preserve"> 2  0.152277 23.</t>
    <phoneticPr fontId="1" type="noConversion"/>
  </si>
  <si>
    <t xml:space="preserve"> 1  0.161624 24.</t>
    <phoneticPr fontId="1" type="noConversion"/>
  </si>
  <si>
    <t>time</t>
    <phoneticPr fontId="1" type="noConversion"/>
  </si>
  <si>
    <t>Mflops</t>
  </si>
  <si>
    <t>Mflops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</si>
</sst>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Sheet1!$D$76</c:f>
              <c:strCache>
                <c:ptCount val="1"/>
                <c:pt idx="0">
                  <c:v>Mflops</c:v>
                </c:pt>
              </c:strCache>
            </c:strRef>
          </c:tx>
          <c:marker>
            <c:symbol val="none"/>
          </c:marker>
          <c:xVal>
            <c:numRef>
              <c:f>Sheet1!$B$77:$B$98</c:f>
              <c:numCache>
                <c:formatCode>General</c:formatCode>
                <c:ptCount val="22"/>
                <c:pt idx="0">
                  <c:v>9.261000000000001</c:v>
                </c:pt>
                <c:pt idx="1">
                  <c:v>19.4481</c:v>
                </c:pt>
                <c:pt idx="2">
                  <c:v>40.841010000000004</c:v>
                </c:pt>
                <c:pt idx="3">
                  <c:v>85.766120999999998</c:v>
                </c:pt>
                <c:pt idx="4">
                  <c:v>180.10885410000003</c:v>
                </c:pt>
                <c:pt idx="5">
                  <c:v>378.22859361000002</c:v>
                </c:pt>
                <c:pt idx="6">
                  <c:v>794.28004658100008</c:v>
                </c:pt>
                <c:pt idx="7">
                  <c:v>1667.9880978201002</c:v>
                </c:pt>
                <c:pt idx="8">
                  <c:v>3502.7750054222106</c:v>
                </c:pt>
                <c:pt idx="9">
                  <c:v>7355.8275113866412</c:v>
                </c:pt>
                <c:pt idx="10">
                  <c:v>15447.237773911949</c:v>
                </c:pt>
                <c:pt idx="11">
                  <c:v>32439.199325215086</c:v>
                </c:pt>
                <c:pt idx="12">
                  <c:v>68122.318582951702</c:v>
                </c:pt>
                <c:pt idx="13">
                  <c:v>143056.86902419856</c:v>
                </c:pt>
                <c:pt idx="14">
                  <c:v>300419.42495081702</c:v>
                </c:pt>
                <c:pt idx="15">
                  <c:v>630880.79239671573</c:v>
                </c:pt>
                <c:pt idx="16">
                  <c:v>1324849.664033103</c:v>
                </c:pt>
                <c:pt idx="17">
                  <c:v>2782184.2944695163</c:v>
                </c:pt>
                <c:pt idx="18">
                  <c:v>5842587.018385984</c:v>
                </c:pt>
                <c:pt idx="19">
                  <c:v>12269432.738610566</c:v>
                </c:pt>
                <c:pt idx="20">
                  <c:v>25765808.751082193</c:v>
                </c:pt>
                <c:pt idx="21">
                  <c:v>54108198.377272598</c:v>
                </c:pt>
              </c:numCache>
            </c:numRef>
          </c:xVal>
          <c:yVal>
            <c:numRef>
              <c:f>Sheet1!$D$77:$D$98</c:f>
              <c:numCache>
                <c:formatCode>General</c:formatCode>
                <c:ptCount val="22"/>
                <c:pt idx="0">
                  <c:v>2268.6611674624401</c:v>
                </c:pt>
                <c:pt idx="1">
                  <c:v>2769.2808236897722</c:v>
                </c:pt>
                <c:pt idx="2">
                  <c:v>3570.9365465659107</c:v>
                </c:pt>
                <c:pt idx="3">
                  <c:v>3572.2148951836507</c:v>
                </c:pt>
                <c:pt idx="4">
                  <c:v>3842.439482747106</c:v>
                </c:pt>
                <c:pt idx="5">
                  <c:v>3984.4022742275538</c:v>
                </c:pt>
                <c:pt idx="6">
                  <c:v>3984.8760041516452</c:v>
                </c:pt>
                <c:pt idx="7">
                  <c:v>2204.0742797551839</c:v>
                </c:pt>
                <c:pt idx="8">
                  <c:v>2404.9812234062506</c:v>
                </c:pt>
                <c:pt idx="9">
                  <c:v>2097.6229528854788</c:v>
                </c:pt>
                <c:pt idx="10">
                  <c:v>1658.7529161523257</c:v>
                </c:pt>
                <c:pt idx="11">
                  <c:v>1621.2376130762173</c:v>
                </c:pt>
                <c:pt idx="12">
                  <c:v>1616.9970845837399</c:v>
                </c:pt>
                <c:pt idx="13">
                  <c:v>1566.7237129098012</c:v>
                </c:pt>
                <c:pt idx="14">
                  <c:v>925.8864939162105</c:v>
                </c:pt>
                <c:pt idx="15">
                  <c:v>654.00603711534097</c:v>
                </c:pt>
                <c:pt idx="16">
                  <c:v>648.17510739002398</c:v>
                </c:pt>
                <c:pt idx="17">
                  <c:v>669.46819532149652</c:v>
                </c:pt>
                <c:pt idx="18">
                  <c:v>667.64315971757526</c:v>
                </c:pt>
                <c:pt idx="19">
                  <c:v>670.08548428397023</c:v>
                </c:pt>
                <c:pt idx="20">
                  <c:v>676.81419389880784</c:v>
                </c:pt>
                <c:pt idx="21">
                  <c:v>669.55648142939913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59616"/>
        <c:axId val="90537344"/>
      </c:scatterChart>
      <c:valAx>
        <c:axId val="9055961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537344"/>
        <c:crosses val="autoZero"/>
        <c:crossBetween val="midCat"/>
      </c:valAx>
      <c:valAx>
        <c:axId val="9053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559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78</xdr:row>
      <xdr:rowOff>157162</xdr:rowOff>
    </xdr:from>
    <xdr:to>
      <xdr:col>4</xdr:col>
      <xdr:colOff>4781550</xdr:colOff>
      <xdr:row>94</xdr:row>
      <xdr:rowOff>157162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abSelected="1" topLeftCell="D74" workbookViewId="0">
      <selection activeCell="B74" sqref="B74"/>
    </sheetView>
  </sheetViews>
  <sheetFormatPr defaultRowHeight="13.5" x14ac:dyDescent="0.15"/>
  <cols>
    <col min="2" max="2" width="20.25" customWidth="1"/>
    <col min="3" max="3" width="15.75" customWidth="1"/>
    <col min="4" max="4" width="23.25" customWidth="1"/>
    <col min="5" max="5" width="101.625" customWidth="1"/>
  </cols>
  <sheetData>
    <row r="1" spans="1:5" x14ac:dyDescent="0.15">
      <c r="A1" t="s">
        <v>25</v>
      </c>
    </row>
    <row r="2" spans="1:5" ht="14.25" x14ac:dyDescent="0.15">
      <c r="A2">
        <v>3</v>
      </c>
      <c r="E2" s="2" t="s">
        <v>6</v>
      </c>
    </row>
    <row r="3" spans="1:5" ht="14.25" x14ac:dyDescent="0.15">
      <c r="A3">
        <v>4</v>
      </c>
      <c r="E3" s="2" t="s">
        <v>1</v>
      </c>
    </row>
    <row r="4" spans="1:5" ht="14.25" x14ac:dyDescent="0.15">
      <c r="A4">
        <v>5</v>
      </c>
      <c r="E4" s="2" t="s">
        <v>2</v>
      </c>
    </row>
    <row r="5" spans="1:5" ht="14.25" x14ac:dyDescent="0.15">
      <c r="A5">
        <v>6</v>
      </c>
      <c r="E5" s="2" t="s">
        <v>3</v>
      </c>
    </row>
    <row r="6" spans="1:5" ht="14.25" x14ac:dyDescent="0.15">
      <c r="A6">
        <v>7</v>
      </c>
      <c r="E6" s="2" t="s">
        <v>4</v>
      </c>
    </row>
    <row r="7" spans="1:5" ht="14.25" x14ac:dyDescent="0.15">
      <c r="A7">
        <v>8</v>
      </c>
      <c r="E7" s="2" t="s">
        <v>5</v>
      </c>
    </row>
    <row r="8" spans="1:5" ht="14.25" x14ac:dyDescent="0.15">
      <c r="A8">
        <v>9</v>
      </c>
      <c r="E8" s="2" t="s">
        <v>7</v>
      </c>
    </row>
    <row r="9" spans="1:5" ht="14.25" x14ac:dyDescent="0.15">
      <c r="A9">
        <v>10</v>
      </c>
      <c r="E9" s="2" t="s">
        <v>8</v>
      </c>
    </row>
    <row r="10" spans="1:5" ht="14.25" x14ac:dyDescent="0.15">
      <c r="A10">
        <v>11</v>
      </c>
      <c r="E10" s="2" t="s">
        <v>9</v>
      </c>
    </row>
    <row r="11" spans="1:5" ht="14.25" x14ac:dyDescent="0.15">
      <c r="A11">
        <v>12</v>
      </c>
      <c r="E11" s="2" t="s">
        <v>10</v>
      </c>
    </row>
    <row r="12" spans="1:5" ht="14.25" x14ac:dyDescent="0.15">
      <c r="A12">
        <v>13</v>
      </c>
      <c r="E12" s="2" t="s">
        <v>11</v>
      </c>
    </row>
    <row r="13" spans="1:5" ht="14.25" x14ac:dyDescent="0.15">
      <c r="A13">
        <v>14</v>
      </c>
      <c r="E13" s="2" t="s">
        <v>12</v>
      </c>
    </row>
    <row r="14" spans="1:5" ht="14.25" x14ac:dyDescent="0.15">
      <c r="A14">
        <v>15</v>
      </c>
      <c r="E14" s="2" t="s">
        <v>13</v>
      </c>
    </row>
    <row r="15" spans="1:5" ht="14.25" x14ac:dyDescent="0.15">
      <c r="A15">
        <v>16</v>
      </c>
      <c r="E15" s="2" t="s">
        <v>14</v>
      </c>
    </row>
    <row r="16" spans="1:5" ht="14.25" x14ac:dyDescent="0.15">
      <c r="A16">
        <v>17</v>
      </c>
      <c r="E16" s="2" t="s">
        <v>15</v>
      </c>
    </row>
    <row r="17" spans="1:5" ht="14.25" x14ac:dyDescent="0.15">
      <c r="A17">
        <v>18</v>
      </c>
      <c r="E17" s="2" t="s">
        <v>16</v>
      </c>
    </row>
    <row r="18" spans="1:5" ht="14.25" x14ac:dyDescent="0.15">
      <c r="A18">
        <v>19</v>
      </c>
      <c r="E18" s="2" t="s">
        <v>17</v>
      </c>
    </row>
    <row r="19" spans="1:5" ht="14.25" x14ac:dyDescent="0.15">
      <c r="A19">
        <v>20</v>
      </c>
      <c r="E19" s="2" t="s">
        <v>18</v>
      </c>
    </row>
    <row r="20" spans="1:5" ht="14.25" x14ac:dyDescent="0.15">
      <c r="A20">
        <v>21</v>
      </c>
      <c r="E20" s="2" t="s">
        <v>19</v>
      </c>
    </row>
    <row r="21" spans="1:5" ht="14.25" x14ac:dyDescent="0.15">
      <c r="A21">
        <v>22</v>
      </c>
      <c r="E21" s="2" t="s">
        <v>20</v>
      </c>
    </row>
    <row r="22" spans="1:5" ht="14.25" x14ac:dyDescent="0.15">
      <c r="A22">
        <v>23</v>
      </c>
      <c r="E22" s="2" t="s">
        <v>21</v>
      </c>
    </row>
    <row r="23" spans="1:5" ht="14.25" x14ac:dyDescent="0.15">
      <c r="A23">
        <v>24</v>
      </c>
      <c r="E23" s="1" t="s">
        <v>22</v>
      </c>
    </row>
    <row r="26" spans="1:5" x14ac:dyDescent="0.15">
      <c r="B26" t="s">
        <v>24</v>
      </c>
      <c r="C26" t="s">
        <v>0</v>
      </c>
    </row>
    <row r="27" spans="1:5" x14ac:dyDescent="0.15">
      <c r="B27">
        <f>POWER(2.1,A2)</f>
        <v>9.261000000000001</v>
      </c>
      <c r="C27">
        <f>0.142463/16777216</f>
        <v>8.491456508636475E-9</v>
      </c>
    </row>
    <row r="28" spans="1:5" x14ac:dyDescent="0.15">
      <c r="B28">
        <f>POWER(2.1,A3)</f>
        <v>19.4481</v>
      </c>
      <c r="C28">
        <f xml:space="preserve"> 0.126041/8388608</f>
        <v>1.5025258064270018E-8</v>
      </c>
    </row>
    <row r="29" spans="1:5" x14ac:dyDescent="0.15">
      <c r="B29">
        <f>POWER(2.1,A4)</f>
        <v>40.841010000000004</v>
      </c>
      <c r="C29">
        <f>0.200081/8388608</f>
        <v>2.3851513862609864E-8</v>
      </c>
    </row>
    <row r="30" spans="1:5" x14ac:dyDescent="0.15">
      <c r="B30">
        <f>POWER(2.1,A5)</f>
        <v>85.766120999999998</v>
      </c>
      <c r="C30">
        <f>0.100638/2097152</f>
        <v>4.7987937927246096E-8</v>
      </c>
    </row>
    <row r="31" spans="1:5" x14ac:dyDescent="0.15">
      <c r="B31">
        <f>POWER(2.1,A6)</f>
        <v>180.10885410000003</v>
      </c>
      <c r="C31">
        <f>0.197236/2097152</f>
        <v>9.404945373535156E-8</v>
      </c>
    </row>
    <row r="32" spans="1:5" x14ac:dyDescent="0.15">
      <c r="B32">
        <f>POWER(2.1,A7)</f>
        <v>378.22859361000002</v>
      </c>
      <c r="C32">
        <f>0.199291/1048576</f>
        <v>1.9005870819091796E-7</v>
      </c>
    </row>
    <row r="33" spans="2:3" ht="14.25" x14ac:dyDescent="0.15">
      <c r="B33">
        <f>POWER(2.1,A8)</f>
        <v>794.28004658100008</v>
      </c>
      <c r="C33" s="1">
        <f>0.104991/262144</f>
        <v>4.0050888061523438E-7</v>
      </c>
    </row>
    <row r="34" spans="2:3" ht="14.25" x14ac:dyDescent="0.15">
      <c r="B34">
        <f>POWER(2.1,A9)</f>
        <v>1667.9880978201002</v>
      </c>
      <c r="C34" s="1">
        <f>0.198972/131072</f>
        <v>1.5180358886718751E-6</v>
      </c>
    </row>
    <row r="35" spans="2:3" ht="14.25" x14ac:dyDescent="0.15">
      <c r="B35">
        <f>POWER(2.1,A10)</f>
        <v>3502.7750054222106</v>
      </c>
      <c r="C35" s="1">
        <f>0.191654/65536</f>
        <v>2.9244079589843749E-6</v>
      </c>
    </row>
    <row r="36" spans="2:3" x14ac:dyDescent="0.15">
      <c r="B36">
        <f>POWER(2.1,A11)</f>
        <v>7355.8275113866412</v>
      </c>
      <c r="C36">
        <f>0.113423/16384</f>
        <v>6.9227905273437498E-6</v>
      </c>
    </row>
    <row r="37" spans="2:3" x14ac:dyDescent="0.15">
      <c r="B37">
        <f>POWER(2.1,A12)</f>
        <v>15447.237773911949</v>
      </c>
      <c r="C37">
        <f>0.154089/8192</f>
        <v>1.88096923828125E-5</v>
      </c>
    </row>
    <row r="38" spans="2:3" x14ac:dyDescent="0.15">
      <c r="B38">
        <f>POWER(2.1,A13)</f>
        <v>32439.199325215086</v>
      </c>
      <c r="C38">
        <f>0.163936/4096</f>
        <v>4.00234375E-5</v>
      </c>
    </row>
    <row r="39" spans="2:3" x14ac:dyDescent="0.15">
      <c r="B39">
        <f>POWER(2.1,A14)</f>
        <v>68122.318582951702</v>
      </c>
      <c r="C39">
        <f>0.172598/2048</f>
        <v>8.4276367187500001E-5</v>
      </c>
    </row>
    <row r="40" spans="2:3" x14ac:dyDescent="0.15">
      <c r="B40">
        <f>POWER(2.1,A15)</f>
        <v>143056.86902419856</v>
      </c>
      <c r="C40">
        <f>0.186928/1024</f>
        <v>1.8254687500000001E-4</v>
      </c>
    </row>
    <row r="41" spans="2:3" x14ac:dyDescent="0.15">
      <c r="B41">
        <f>POWER(2.1,A16)</f>
        <v>300419.42495081702</v>
      </c>
      <c r="C41">
        <f>0.164215/256</f>
        <v>6.4146484375E-4</v>
      </c>
    </row>
    <row r="42" spans="2:3" x14ac:dyDescent="0.15">
      <c r="B42">
        <f>POWER(2.1,A17)</f>
        <v>630880.79239671573</v>
      </c>
      <c r="C42">
        <f>0.120433/64</f>
        <v>1.881765625E-3</v>
      </c>
    </row>
    <row r="43" spans="2:3" x14ac:dyDescent="0.15">
      <c r="B43">
        <f>POWER(2.1,A18)</f>
        <v>1324849.664033103</v>
      </c>
      <c r="C43">
        <f>0.128577/32</f>
        <v>4.0180312499999999E-3</v>
      </c>
    </row>
    <row r="44" spans="2:3" x14ac:dyDescent="0.15">
      <c r="B44">
        <f>POWER(2.1,A19)</f>
        <v>2782184.2944695163</v>
      </c>
      <c r="C44">
        <f>0.132625/16</f>
        <v>8.2890624999999996E-3</v>
      </c>
    </row>
    <row r="45" spans="2:3" x14ac:dyDescent="0.15">
      <c r="B45">
        <f>POWER(2.1,A20)</f>
        <v>5842587.018385984</v>
      </c>
      <c r="C45">
        <f>0.141403/8</f>
        <v>1.7675375E-2</v>
      </c>
    </row>
    <row r="46" spans="2:3" x14ac:dyDescent="0.15">
      <c r="B46">
        <f>POWER(2.1,A21)</f>
        <v>12269432.738610566</v>
      </c>
      <c r="C46">
        <f>0.146868/4</f>
        <v>3.6717E-2</v>
      </c>
    </row>
    <row r="47" spans="2:3" x14ac:dyDescent="0.15">
      <c r="B47">
        <f>POWER(2.1,A22)</f>
        <v>25765808.751082193</v>
      </c>
      <c r="C47">
        <f>0.155078/2</f>
        <v>7.7538999999999997E-2</v>
      </c>
    </row>
    <row r="48" spans="2:3" x14ac:dyDescent="0.15">
      <c r="B48">
        <f>POWER(2.1,A23)</f>
        <v>54108198.377272598</v>
      </c>
      <c r="C48">
        <f>0.16337</f>
        <v>0.16336999999999999</v>
      </c>
    </row>
    <row r="50" spans="2:5" x14ac:dyDescent="0.15">
      <c r="B50" t="s">
        <v>23</v>
      </c>
      <c r="C50" t="s">
        <v>48</v>
      </c>
      <c r="D50" t="s">
        <v>50</v>
      </c>
    </row>
    <row r="51" spans="2:5" x14ac:dyDescent="0.15">
      <c r="B51">
        <v>9.261000000000001</v>
      </c>
      <c r="C51">
        <f>0.136974/16777216</f>
        <v>8.1642866134643562E-9</v>
      </c>
      <c r="D51">
        <f>B51*2/C51</f>
        <v>2268661167.4624381</v>
      </c>
      <c r="E51" t="s">
        <v>26</v>
      </c>
    </row>
    <row r="52" spans="2:5" x14ac:dyDescent="0.15">
      <c r="B52">
        <v>19.4481</v>
      </c>
      <c r="C52">
        <f>0.117823/8388608</f>
        <v>1.4045596122741699E-8</v>
      </c>
      <c r="D52">
        <f>B52*2/C52</f>
        <v>2769280823.6897721</v>
      </c>
      <c r="E52" t="s">
        <v>27</v>
      </c>
    </row>
    <row r="53" spans="2:5" x14ac:dyDescent="0.15">
      <c r="B53">
        <v>40.841010000000004</v>
      </c>
      <c r="C53">
        <f>0.191882/8388608</f>
        <v>2.2874116897583007E-8</v>
      </c>
      <c r="D53">
        <f t="shared" ref="D53:D72" si="0">B53*2/C53</f>
        <v>3570936546.5659108</v>
      </c>
      <c r="E53" t="s">
        <v>28</v>
      </c>
    </row>
    <row r="54" spans="2:5" x14ac:dyDescent="0.15">
      <c r="B54">
        <v>85.766120999999998</v>
      </c>
      <c r="C54">
        <f>0.100702/2097152</f>
        <v>4.8018455505371094E-8</v>
      </c>
      <c r="D54">
        <f t="shared" si="0"/>
        <v>3572214895.1836505</v>
      </c>
      <c r="E54" t="s">
        <v>29</v>
      </c>
    </row>
    <row r="55" spans="2:5" x14ac:dyDescent="0.15">
      <c r="B55">
        <v>180.10885410000003</v>
      </c>
      <c r="C55">
        <f>0.196602/2097152</f>
        <v>9.3747138977050781E-8</v>
      </c>
      <c r="D55">
        <f t="shared" si="0"/>
        <v>3842439482.7471061</v>
      </c>
      <c r="E55" t="s">
        <v>30</v>
      </c>
    </row>
    <row r="56" spans="2:5" x14ac:dyDescent="0.15">
      <c r="B56">
        <v>378.22859361000002</v>
      </c>
      <c r="C56">
        <f>0.199077/1048576</f>
        <v>1.8985462188720704E-7</v>
      </c>
      <c r="D56">
        <f t="shared" si="0"/>
        <v>3984402274.2275538</v>
      </c>
      <c r="E56" t="s">
        <v>31</v>
      </c>
    </row>
    <row r="57" spans="2:5" x14ac:dyDescent="0.15">
      <c r="B57">
        <v>794.28004658100008</v>
      </c>
      <c r="C57">
        <f>0.104503/262144</f>
        <v>3.9864730834960937E-7</v>
      </c>
      <c r="D57">
        <f t="shared" si="0"/>
        <v>3984876004.1516452</v>
      </c>
      <c r="E57" t="s">
        <v>32</v>
      </c>
    </row>
    <row r="58" spans="2:5" x14ac:dyDescent="0.15">
      <c r="B58">
        <v>1667.9880978201002</v>
      </c>
      <c r="C58">
        <f>0.198384/131072</f>
        <v>1.5135498046875E-6</v>
      </c>
      <c r="D58">
        <f t="shared" si="0"/>
        <v>2204074279.7551837</v>
      </c>
      <c r="E58" t="s">
        <v>33</v>
      </c>
    </row>
    <row r="59" spans="2:5" x14ac:dyDescent="0.15">
      <c r="B59">
        <v>3502.7750054222106</v>
      </c>
      <c r="C59">
        <f>0.190902/65536</f>
        <v>2.9129333496093748E-6</v>
      </c>
      <c r="D59">
        <f t="shared" si="0"/>
        <v>2404981223.4062505</v>
      </c>
      <c r="E59" t="s">
        <v>34</v>
      </c>
    </row>
    <row r="60" spans="2:5" x14ac:dyDescent="0.15">
      <c r="B60">
        <v>7355.8275113866412</v>
      </c>
      <c r="C60">
        <f>0.114909/16384</f>
        <v>7.0134887695312498E-6</v>
      </c>
      <c r="D60">
        <f t="shared" si="0"/>
        <v>2097622952.8854787</v>
      </c>
      <c r="E60" t="s">
        <v>35</v>
      </c>
    </row>
    <row r="61" spans="2:5" x14ac:dyDescent="0.15">
      <c r="B61">
        <v>15447.237773911949</v>
      </c>
      <c r="C61">
        <f>0.152577/8192</f>
        <v>1.8625122070312499E-5</v>
      </c>
      <c r="D61">
        <f t="shared" si="0"/>
        <v>1658752916.1523256</v>
      </c>
      <c r="E61" t="s">
        <v>36</v>
      </c>
    </row>
    <row r="62" spans="2:5" x14ac:dyDescent="0.15">
      <c r="B62">
        <v>32439.199325215086</v>
      </c>
      <c r="C62">
        <f>0.163913/4096</f>
        <v>4.0017822265625001E-5</v>
      </c>
      <c r="D62">
        <f t="shared" si="0"/>
        <v>1621237613.0762172</v>
      </c>
      <c r="E62" t="s">
        <v>37</v>
      </c>
    </row>
    <row r="63" spans="2:5" x14ac:dyDescent="0.15">
      <c r="B63">
        <v>68122.318582951702</v>
      </c>
      <c r="C63">
        <f>0.17256/2048</f>
        <v>8.4257812499999996E-5</v>
      </c>
      <c r="D63">
        <f t="shared" si="0"/>
        <v>1616997084.58374</v>
      </c>
      <c r="E63" t="s">
        <v>38</v>
      </c>
    </row>
    <row r="64" spans="2:5" x14ac:dyDescent="0.15">
      <c r="B64">
        <v>143056.86902419856</v>
      </c>
      <c r="C64">
        <f>0.187002/1024</f>
        <v>1.82619140625E-4</v>
      </c>
      <c r="D64">
        <f t="shared" si="0"/>
        <v>1566723712.9098012</v>
      </c>
      <c r="E64" t="s">
        <v>39</v>
      </c>
    </row>
    <row r="65" spans="2:5" x14ac:dyDescent="0.15">
      <c r="B65">
        <v>300419.42495081702</v>
      </c>
      <c r="C65">
        <f>0.166127/256</f>
        <v>6.4893359374999999E-4</v>
      </c>
      <c r="D65">
        <f t="shared" si="0"/>
        <v>925886493.91621053</v>
      </c>
      <c r="E65" t="s">
        <v>40</v>
      </c>
    </row>
    <row r="66" spans="2:5" x14ac:dyDescent="0.15">
      <c r="B66">
        <v>630880.79239671573</v>
      </c>
      <c r="C66">
        <f>0.123474/64</f>
        <v>1.92928125E-3</v>
      </c>
      <c r="D66">
        <f t="shared" si="0"/>
        <v>654006037.11534095</v>
      </c>
      <c r="E66" t="s">
        <v>41</v>
      </c>
    </row>
    <row r="67" spans="2:5" x14ac:dyDescent="0.15">
      <c r="B67">
        <v>1324849.664033103</v>
      </c>
      <c r="C67">
        <f>0.130814/32</f>
        <v>4.0879375000000004E-3</v>
      </c>
      <c r="D67">
        <f t="shared" si="0"/>
        <v>648175107.39002395</v>
      </c>
      <c r="E67" t="s">
        <v>42</v>
      </c>
    </row>
    <row r="68" spans="2:5" x14ac:dyDescent="0.15">
      <c r="B68">
        <v>2782184.2944695163</v>
      </c>
      <c r="C68">
        <f>0.132986/16</f>
        <v>8.3116249999999996E-3</v>
      </c>
      <c r="D68">
        <f t="shared" si="0"/>
        <v>669468195.32149649</v>
      </c>
      <c r="E68" t="s">
        <v>43</v>
      </c>
    </row>
    <row r="69" spans="2:5" x14ac:dyDescent="0.15">
      <c r="B69">
        <v>5842587.018385984</v>
      </c>
      <c r="C69">
        <f>0.140017/8</f>
        <v>1.7502125E-2</v>
      </c>
      <c r="D69">
        <f t="shared" si="0"/>
        <v>667643159.71757531</v>
      </c>
      <c r="E69" t="s">
        <v>44</v>
      </c>
    </row>
    <row r="70" spans="2:5" x14ac:dyDescent="0.15">
      <c r="B70">
        <v>12269432.738610566</v>
      </c>
      <c r="C70">
        <f>0.146482/4</f>
        <v>3.66205E-2</v>
      </c>
      <c r="D70">
        <f t="shared" si="0"/>
        <v>670085484.28397024</v>
      </c>
      <c r="E70" t="s">
        <v>45</v>
      </c>
    </row>
    <row r="71" spans="2:5" x14ac:dyDescent="0.15">
      <c r="B71">
        <v>25765808.751082193</v>
      </c>
      <c r="C71">
        <f>0.152277/2</f>
        <v>7.6138499999999998E-2</v>
      </c>
      <c r="D71">
        <f t="shared" si="0"/>
        <v>676814193.89880788</v>
      </c>
      <c r="E71" t="s">
        <v>46</v>
      </c>
    </row>
    <row r="72" spans="2:5" x14ac:dyDescent="0.15">
      <c r="B72">
        <v>54108198.377272598</v>
      </c>
      <c r="C72">
        <v>0.16162399999999999</v>
      </c>
      <c r="D72">
        <f>B72*2/C72</f>
        <v>669556481.42939913</v>
      </c>
      <c r="E72" t="s">
        <v>47</v>
      </c>
    </row>
    <row r="76" spans="2:5" x14ac:dyDescent="0.15">
      <c r="B76" t="s">
        <v>23</v>
      </c>
      <c r="D76" t="s">
        <v>49</v>
      </c>
    </row>
    <row r="77" spans="2:5" x14ac:dyDescent="0.15">
      <c r="B77">
        <v>9.261000000000001</v>
      </c>
      <c r="C77">
        <v>2268661167.46244</v>
      </c>
      <c r="D77">
        <f>C77/1000000</f>
        <v>2268.6611674624401</v>
      </c>
    </row>
    <row r="78" spans="2:5" x14ac:dyDescent="0.15">
      <c r="B78">
        <v>19.4481</v>
      </c>
      <c r="C78">
        <v>2769280823.6897721</v>
      </c>
      <c r="D78">
        <f t="shared" ref="D78:D98" si="1">C78/1000000</f>
        <v>2769.2808236897722</v>
      </c>
    </row>
    <row r="79" spans="2:5" x14ac:dyDescent="0.15">
      <c r="B79">
        <v>40.841010000000004</v>
      </c>
      <c r="C79">
        <v>3570936546.5659108</v>
      </c>
      <c r="D79">
        <f t="shared" si="1"/>
        <v>3570.9365465659107</v>
      </c>
    </row>
    <row r="80" spans="2:5" x14ac:dyDescent="0.15">
      <c r="B80">
        <v>85.766120999999998</v>
      </c>
      <c r="C80">
        <v>3572214895.1836505</v>
      </c>
      <c r="D80">
        <f t="shared" si="1"/>
        <v>3572.2148951836507</v>
      </c>
    </row>
    <row r="81" spans="2:4" x14ac:dyDescent="0.15">
      <c r="B81">
        <v>180.10885410000003</v>
      </c>
      <c r="C81">
        <v>3842439482.7471061</v>
      </c>
      <c r="D81">
        <f t="shared" si="1"/>
        <v>3842.439482747106</v>
      </c>
    </row>
    <row r="82" spans="2:4" x14ac:dyDescent="0.15">
      <c r="B82">
        <v>378.22859361000002</v>
      </c>
      <c r="C82">
        <v>3984402274.2275538</v>
      </c>
      <c r="D82">
        <f t="shared" si="1"/>
        <v>3984.4022742275538</v>
      </c>
    </row>
    <row r="83" spans="2:4" x14ac:dyDescent="0.15">
      <c r="B83">
        <v>794.28004658100008</v>
      </c>
      <c r="C83">
        <v>3984876004.1516452</v>
      </c>
      <c r="D83">
        <f t="shared" si="1"/>
        <v>3984.8760041516452</v>
      </c>
    </row>
    <row r="84" spans="2:4" x14ac:dyDescent="0.15">
      <c r="B84">
        <v>1667.9880978201002</v>
      </c>
      <c r="C84">
        <v>2204074279.7551837</v>
      </c>
      <c r="D84">
        <f t="shared" si="1"/>
        <v>2204.0742797551839</v>
      </c>
    </row>
    <row r="85" spans="2:4" x14ac:dyDescent="0.15">
      <c r="B85">
        <v>3502.7750054222106</v>
      </c>
      <c r="C85">
        <v>2404981223.4062505</v>
      </c>
      <c r="D85">
        <f t="shared" si="1"/>
        <v>2404.9812234062506</v>
      </c>
    </row>
    <row r="86" spans="2:4" x14ac:dyDescent="0.15">
      <c r="B86">
        <v>7355.8275113866412</v>
      </c>
      <c r="C86">
        <v>2097622952.8854787</v>
      </c>
      <c r="D86">
        <f t="shared" si="1"/>
        <v>2097.6229528854788</v>
      </c>
    </row>
    <row r="87" spans="2:4" x14ac:dyDescent="0.15">
      <c r="B87">
        <v>15447.237773911949</v>
      </c>
      <c r="C87">
        <v>1658752916.1523256</v>
      </c>
      <c r="D87">
        <f t="shared" si="1"/>
        <v>1658.7529161523257</v>
      </c>
    </row>
    <row r="88" spans="2:4" x14ac:dyDescent="0.15">
      <c r="B88">
        <v>32439.199325215086</v>
      </c>
      <c r="C88">
        <v>1621237613.0762172</v>
      </c>
      <c r="D88">
        <f t="shared" si="1"/>
        <v>1621.2376130762173</v>
      </c>
    </row>
    <row r="89" spans="2:4" x14ac:dyDescent="0.15">
      <c r="B89">
        <v>68122.318582951702</v>
      </c>
      <c r="C89">
        <v>1616997084.58374</v>
      </c>
      <c r="D89">
        <f t="shared" si="1"/>
        <v>1616.9970845837399</v>
      </c>
    </row>
    <row r="90" spans="2:4" x14ac:dyDescent="0.15">
      <c r="B90">
        <v>143056.86902419856</v>
      </c>
      <c r="C90">
        <v>1566723712.9098012</v>
      </c>
      <c r="D90">
        <f t="shared" si="1"/>
        <v>1566.7237129098012</v>
      </c>
    </row>
    <row r="91" spans="2:4" x14ac:dyDescent="0.15">
      <c r="B91">
        <v>300419.42495081702</v>
      </c>
      <c r="C91">
        <v>925886493.91621053</v>
      </c>
      <c r="D91">
        <f>C91/1000000</f>
        <v>925.8864939162105</v>
      </c>
    </row>
    <row r="92" spans="2:4" x14ac:dyDescent="0.15">
      <c r="B92">
        <v>630880.79239671573</v>
      </c>
      <c r="C92">
        <v>654006037.11534095</v>
      </c>
      <c r="D92">
        <f t="shared" si="1"/>
        <v>654.00603711534097</v>
      </c>
    </row>
    <row r="93" spans="2:4" x14ac:dyDescent="0.15">
      <c r="B93">
        <v>1324849.664033103</v>
      </c>
      <c r="C93">
        <v>648175107.39002395</v>
      </c>
      <c r="D93">
        <f t="shared" si="1"/>
        <v>648.17510739002398</v>
      </c>
    </row>
    <row r="94" spans="2:4" x14ac:dyDescent="0.15">
      <c r="B94">
        <v>2782184.2944695163</v>
      </c>
      <c r="C94">
        <v>669468195.32149649</v>
      </c>
      <c r="D94">
        <f t="shared" si="1"/>
        <v>669.46819532149652</v>
      </c>
    </row>
    <row r="95" spans="2:4" x14ac:dyDescent="0.15">
      <c r="B95">
        <v>5842587.018385984</v>
      </c>
      <c r="C95">
        <v>667643159.71757531</v>
      </c>
      <c r="D95">
        <f t="shared" si="1"/>
        <v>667.64315971757526</v>
      </c>
    </row>
    <row r="96" spans="2:4" x14ac:dyDescent="0.15">
      <c r="B96">
        <v>12269432.738610566</v>
      </c>
      <c r="C96">
        <v>670085484.28397024</v>
      </c>
      <c r="D96">
        <f t="shared" si="1"/>
        <v>670.08548428397023</v>
      </c>
    </row>
    <row r="97" spans="2:4" x14ac:dyDescent="0.15">
      <c r="B97">
        <v>25765808.751082193</v>
      </c>
      <c r="C97">
        <v>676814193.89880788</v>
      </c>
      <c r="D97">
        <f t="shared" si="1"/>
        <v>676.81419389880784</v>
      </c>
    </row>
    <row r="98" spans="2:4" x14ac:dyDescent="0.15">
      <c r="B98">
        <v>54108198.377272598</v>
      </c>
      <c r="C98">
        <v>669556481.42939913</v>
      </c>
      <c r="D98">
        <f t="shared" si="1"/>
        <v>669.55648142939913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sbo</dc:creator>
  <cp:lastModifiedBy>sbo</cp:lastModifiedBy>
  <dcterms:created xsi:type="dcterms:W3CDTF">2016-02-03T05:48:27Z</dcterms:created>
  <dcterms:modified xsi:type="dcterms:W3CDTF">2016-02-03T06:56:56Z</dcterms:modified>
</cp:coreProperties>
</file>