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kl\Desktop\updata\2022-9-6\"/>
    </mc:Choice>
  </mc:AlternateContent>
  <xr:revisionPtr revIDLastSave="0" documentId="13_ncr:1_{3F74F258-697F-4F30-B0CC-C3488FDAEF3F}" xr6:coauthVersionLast="47" xr6:coauthVersionMax="47" xr10:uidLastSave="{00000000-0000-0000-0000-000000000000}"/>
  <bookViews>
    <workbookView xWindow="-120" yWindow="-120" windowWidth="29040" windowHeight="15840" tabRatio="691" xr2:uid="{00000000-000D-0000-FFFF-FFFF00000000}"/>
  </bookViews>
  <sheets>
    <sheet name="Figure 1a Lab-Data-DR" sheetId="1" r:id="rId1"/>
    <sheet name="Figure 1b Lab-Data-Cbc" sheetId="2" r:id="rId2"/>
    <sheet name="Figure 1 Soil-element method" sheetId="3" r:id="rId3"/>
    <sheet name="Figure 1 Safety-Factor method" sheetId="4" r:id="rId4"/>
    <sheet name="Figure 2 Bank collapse Patter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4" l="1"/>
  <c r="G55" i="4"/>
  <c r="D55" i="4"/>
  <c r="E55" i="4" s="1"/>
  <c r="F55" i="4" s="1"/>
  <c r="C55" i="4"/>
  <c r="I54" i="4"/>
  <c r="G54" i="4"/>
  <c r="D54" i="4"/>
  <c r="E54" i="4" s="1"/>
  <c r="F54" i="4" s="1"/>
  <c r="C54" i="4"/>
  <c r="I53" i="4"/>
  <c r="G53" i="4"/>
  <c r="D53" i="4"/>
  <c r="E53" i="4" s="1"/>
  <c r="F53" i="4" s="1"/>
  <c r="C53" i="4"/>
  <c r="I52" i="4"/>
  <c r="G52" i="4"/>
  <c r="D52" i="4"/>
  <c r="E52" i="4" s="1"/>
  <c r="F52" i="4" s="1"/>
  <c r="C52" i="4"/>
  <c r="I51" i="4"/>
  <c r="G51" i="4"/>
  <c r="D51" i="4"/>
  <c r="E51" i="4" s="1"/>
  <c r="F51" i="4" s="1"/>
  <c r="C51" i="4"/>
  <c r="I50" i="4"/>
  <c r="G50" i="4"/>
  <c r="D50" i="4"/>
  <c r="E50" i="4" s="1"/>
  <c r="F50" i="4" s="1"/>
  <c r="C50" i="4"/>
  <c r="I49" i="4"/>
  <c r="G49" i="4"/>
  <c r="D49" i="4"/>
  <c r="E49" i="4" s="1"/>
  <c r="F49" i="4" s="1"/>
  <c r="C49" i="4"/>
  <c r="I48" i="4"/>
  <c r="G48" i="4"/>
  <c r="D48" i="4"/>
  <c r="E48" i="4" s="1"/>
  <c r="F48" i="4" s="1"/>
  <c r="C48" i="4"/>
  <c r="I47" i="4"/>
  <c r="G47" i="4"/>
  <c r="D47" i="4"/>
  <c r="E47" i="4" s="1"/>
  <c r="F47" i="4" s="1"/>
  <c r="C47" i="4"/>
  <c r="I46" i="4"/>
  <c r="G46" i="4"/>
  <c r="D46" i="4"/>
  <c r="E46" i="4" s="1"/>
  <c r="F46" i="4" s="1"/>
  <c r="C46" i="4"/>
  <c r="I45" i="4"/>
  <c r="G45" i="4"/>
  <c r="D45" i="4"/>
  <c r="E45" i="4" s="1"/>
  <c r="F45" i="4" s="1"/>
  <c r="C45" i="4"/>
  <c r="I44" i="4"/>
  <c r="G44" i="4"/>
  <c r="D44" i="4"/>
  <c r="E44" i="4" s="1"/>
  <c r="F44" i="4" s="1"/>
  <c r="C44" i="4"/>
  <c r="I43" i="4"/>
  <c r="G43" i="4"/>
  <c r="D43" i="4"/>
  <c r="E43" i="4" s="1"/>
  <c r="F43" i="4" s="1"/>
  <c r="C43" i="4"/>
  <c r="I42" i="4"/>
  <c r="G42" i="4"/>
  <c r="D42" i="4"/>
  <c r="E42" i="4" s="1"/>
  <c r="F42" i="4" s="1"/>
  <c r="C42" i="4"/>
  <c r="I41" i="4"/>
  <c r="G41" i="4"/>
  <c r="D41" i="4"/>
  <c r="E41" i="4" s="1"/>
  <c r="F41" i="4" s="1"/>
  <c r="C41" i="4"/>
  <c r="I40" i="4"/>
  <c r="G40" i="4"/>
  <c r="D40" i="4"/>
  <c r="E40" i="4" s="1"/>
  <c r="F40" i="4" s="1"/>
  <c r="C40" i="4"/>
  <c r="I39" i="4"/>
  <c r="G39" i="4"/>
  <c r="D39" i="4"/>
  <c r="E39" i="4" s="1"/>
  <c r="F39" i="4" s="1"/>
  <c r="C39" i="4"/>
  <c r="I38" i="4"/>
  <c r="G38" i="4"/>
  <c r="D38" i="4"/>
  <c r="E38" i="4" s="1"/>
  <c r="F38" i="4" s="1"/>
  <c r="C38" i="4"/>
  <c r="I37" i="4"/>
  <c r="G37" i="4"/>
  <c r="D37" i="4"/>
  <c r="E37" i="4" s="1"/>
  <c r="F37" i="4" s="1"/>
  <c r="C37" i="4"/>
  <c r="I36" i="4"/>
  <c r="G36" i="4"/>
  <c r="D36" i="4"/>
  <c r="E36" i="4" s="1"/>
  <c r="F36" i="4" s="1"/>
  <c r="C36" i="4"/>
  <c r="I35" i="4"/>
  <c r="G35" i="4"/>
  <c r="D35" i="4"/>
  <c r="E35" i="4" s="1"/>
  <c r="F35" i="4" s="1"/>
  <c r="C35" i="4"/>
  <c r="I34" i="4"/>
  <c r="G34" i="4"/>
  <c r="D34" i="4"/>
  <c r="E34" i="4" s="1"/>
  <c r="F34" i="4" s="1"/>
  <c r="C34" i="4"/>
  <c r="I33" i="4"/>
  <c r="G33" i="4"/>
  <c r="D33" i="4"/>
  <c r="E33" i="4" s="1"/>
  <c r="F33" i="4" s="1"/>
  <c r="C33" i="4"/>
  <c r="I32" i="4"/>
  <c r="G32" i="4"/>
  <c r="D32" i="4"/>
  <c r="E32" i="4" s="1"/>
  <c r="F32" i="4" s="1"/>
  <c r="C32" i="4"/>
  <c r="I31" i="4"/>
  <c r="G31" i="4"/>
  <c r="D31" i="4"/>
  <c r="E31" i="4" s="1"/>
  <c r="F31" i="4" s="1"/>
  <c r="C31" i="4"/>
  <c r="I30" i="4"/>
  <c r="G30" i="4"/>
  <c r="D30" i="4"/>
  <c r="E30" i="4" s="1"/>
  <c r="F30" i="4" s="1"/>
  <c r="C30" i="4"/>
  <c r="I29" i="4"/>
  <c r="G29" i="4"/>
  <c r="D29" i="4"/>
  <c r="E29" i="4" s="1"/>
  <c r="F29" i="4" s="1"/>
  <c r="C29" i="4"/>
  <c r="I28" i="4"/>
  <c r="G28" i="4"/>
  <c r="D28" i="4"/>
  <c r="E28" i="4" s="1"/>
  <c r="F28" i="4" s="1"/>
  <c r="C28" i="4"/>
  <c r="I27" i="4"/>
  <c r="G27" i="4"/>
  <c r="D27" i="4"/>
  <c r="E27" i="4" s="1"/>
  <c r="F27" i="4" s="1"/>
  <c r="C27" i="4"/>
  <c r="I26" i="4"/>
  <c r="G26" i="4"/>
  <c r="D26" i="4"/>
  <c r="E26" i="4" s="1"/>
  <c r="F26" i="4" s="1"/>
  <c r="C26" i="4"/>
  <c r="I25" i="4"/>
  <c r="I24" i="4"/>
  <c r="G24" i="4"/>
  <c r="D24" i="4"/>
  <c r="E24" i="4" s="1"/>
  <c r="F24" i="4" s="1"/>
  <c r="C24" i="4"/>
  <c r="I23" i="4"/>
  <c r="G23" i="4"/>
  <c r="D23" i="4"/>
  <c r="E23" i="4" s="1"/>
  <c r="F23" i="4" s="1"/>
  <c r="C23" i="4"/>
  <c r="I22" i="4"/>
  <c r="D20" i="4"/>
  <c r="E20" i="4" s="1"/>
  <c r="F20" i="4" s="1"/>
  <c r="D19" i="4"/>
  <c r="E19" i="4" s="1"/>
  <c r="F19" i="4" s="1"/>
  <c r="I18" i="4"/>
  <c r="I17" i="4"/>
  <c r="G17" i="4"/>
  <c r="D17" i="4"/>
  <c r="E17" i="4" s="1"/>
  <c r="F17" i="4" s="1"/>
  <c r="C17" i="4"/>
  <c r="I16" i="4"/>
  <c r="G16" i="4"/>
  <c r="D16" i="4"/>
  <c r="E16" i="4" s="1"/>
  <c r="F16" i="4" s="1"/>
  <c r="C16" i="4"/>
  <c r="I15" i="4"/>
  <c r="G15" i="4"/>
  <c r="D15" i="4"/>
  <c r="E15" i="4" s="1"/>
  <c r="F15" i="4" s="1"/>
  <c r="C15" i="4"/>
  <c r="I14" i="4"/>
  <c r="G14" i="4"/>
  <c r="D14" i="4"/>
  <c r="E14" i="4" s="1"/>
  <c r="F14" i="4" s="1"/>
  <c r="C14" i="4"/>
  <c r="I13" i="4"/>
  <c r="G13" i="4"/>
  <c r="D13" i="4"/>
  <c r="E13" i="4" s="1"/>
  <c r="F13" i="4" s="1"/>
  <c r="C13" i="4"/>
  <c r="I12" i="4"/>
  <c r="G12" i="4"/>
  <c r="D12" i="4"/>
  <c r="E12" i="4" s="1"/>
  <c r="F12" i="4" s="1"/>
  <c r="C12" i="4"/>
  <c r="I11" i="4"/>
  <c r="G11" i="4"/>
  <c r="D11" i="4"/>
  <c r="E11" i="4" s="1"/>
  <c r="F11" i="4" s="1"/>
  <c r="C11" i="4"/>
  <c r="I10" i="4"/>
  <c r="G10" i="4"/>
  <c r="D10" i="4"/>
  <c r="E10" i="4" s="1"/>
  <c r="F10" i="4" s="1"/>
  <c r="C10" i="4"/>
  <c r="I9" i="4"/>
  <c r="G9" i="4"/>
  <c r="D9" i="4"/>
  <c r="E9" i="4" s="1"/>
  <c r="F9" i="4" s="1"/>
  <c r="C9" i="4"/>
  <c r="I8" i="4"/>
  <c r="G8" i="4"/>
  <c r="D8" i="4"/>
  <c r="E8" i="4" s="1"/>
  <c r="F8" i="4" s="1"/>
  <c r="C8" i="4"/>
  <c r="I7" i="4"/>
  <c r="G7" i="4"/>
  <c r="D7" i="4"/>
  <c r="E7" i="4" s="1"/>
  <c r="F7" i="4" s="1"/>
  <c r="C7" i="4"/>
  <c r="I6" i="4"/>
  <c r="G6" i="4"/>
  <c r="D6" i="4"/>
  <c r="E6" i="4" s="1"/>
  <c r="F6" i="4" s="1"/>
  <c r="C6" i="4"/>
  <c r="I5" i="4"/>
  <c r="G5" i="4"/>
  <c r="D5" i="4"/>
  <c r="E5" i="4" s="1"/>
  <c r="F5" i="4" s="1"/>
  <c r="C5" i="4"/>
  <c r="I4" i="4"/>
  <c r="G4" i="4"/>
  <c r="D4" i="4"/>
  <c r="E4" i="4" s="1"/>
  <c r="F4" i="4" s="1"/>
  <c r="C4" i="4"/>
  <c r="I3" i="4"/>
  <c r="G3" i="4"/>
  <c r="D3" i="4"/>
  <c r="E3" i="4" s="1"/>
  <c r="F3" i="4" s="1"/>
  <c r="C3" i="4"/>
  <c r="G63" i="3"/>
  <c r="D63" i="3"/>
  <c r="E63" i="3" s="1"/>
  <c r="F63" i="3" s="1"/>
  <c r="C63" i="3"/>
  <c r="G62" i="3"/>
  <c r="D62" i="3"/>
  <c r="E62" i="3" s="1"/>
  <c r="F62" i="3" s="1"/>
  <c r="C62" i="3"/>
  <c r="G61" i="3"/>
  <c r="D61" i="3"/>
  <c r="E61" i="3" s="1"/>
  <c r="F61" i="3" s="1"/>
  <c r="C61" i="3"/>
  <c r="G60" i="3"/>
  <c r="D60" i="3"/>
  <c r="E60" i="3" s="1"/>
  <c r="F60" i="3" s="1"/>
  <c r="C60" i="3"/>
  <c r="G59" i="3"/>
  <c r="D59" i="3"/>
  <c r="E59" i="3" s="1"/>
  <c r="F59" i="3" s="1"/>
  <c r="C59" i="3"/>
  <c r="G58" i="3"/>
  <c r="D58" i="3"/>
  <c r="E58" i="3" s="1"/>
  <c r="F58" i="3" s="1"/>
  <c r="C58" i="3"/>
  <c r="G57" i="3"/>
  <c r="D57" i="3"/>
  <c r="E57" i="3" s="1"/>
  <c r="F57" i="3" s="1"/>
  <c r="C57" i="3"/>
  <c r="G56" i="3"/>
  <c r="D56" i="3"/>
  <c r="E56" i="3" s="1"/>
  <c r="F56" i="3" s="1"/>
  <c r="C56" i="3"/>
  <c r="G55" i="3"/>
  <c r="D55" i="3"/>
  <c r="E55" i="3" s="1"/>
  <c r="F55" i="3" s="1"/>
  <c r="C55" i="3"/>
  <c r="G54" i="3"/>
  <c r="D54" i="3"/>
  <c r="E54" i="3" s="1"/>
  <c r="F54" i="3" s="1"/>
  <c r="C54" i="3"/>
  <c r="G53" i="3"/>
  <c r="D53" i="3"/>
  <c r="E53" i="3" s="1"/>
  <c r="F53" i="3" s="1"/>
  <c r="C53" i="3"/>
  <c r="G52" i="3"/>
  <c r="D52" i="3"/>
  <c r="E52" i="3" s="1"/>
  <c r="F52" i="3" s="1"/>
  <c r="C52" i="3"/>
  <c r="G51" i="3"/>
  <c r="D51" i="3"/>
  <c r="E51" i="3" s="1"/>
  <c r="F51" i="3" s="1"/>
  <c r="C51" i="3"/>
  <c r="G50" i="3"/>
  <c r="D50" i="3"/>
  <c r="E50" i="3" s="1"/>
  <c r="F50" i="3" s="1"/>
  <c r="C50" i="3"/>
  <c r="G49" i="3"/>
  <c r="D49" i="3"/>
  <c r="E49" i="3" s="1"/>
  <c r="F49" i="3" s="1"/>
  <c r="C49" i="3"/>
  <c r="G48" i="3"/>
  <c r="D48" i="3"/>
  <c r="E48" i="3" s="1"/>
  <c r="F48" i="3" s="1"/>
  <c r="C48" i="3"/>
  <c r="G47" i="3"/>
  <c r="D47" i="3"/>
  <c r="E47" i="3" s="1"/>
  <c r="F47" i="3" s="1"/>
  <c r="C47" i="3"/>
  <c r="G46" i="3"/>
  <c r="D46" i="3"/>
  <c r="E46" i="3" s="1"/>
  <c r="F46" i="3" s="1"/>
  <c r="C46" i="3"/>
  <c r="G45" i="3"/>
  <c r="D45" i="3"/>
  <c r="E45" i="3" s="1"/>
  <c r="F45" i="3" s="1"/>
  <c r="C45" i="3"/>
  <c r="G44" i="3"/>
  <c r="D44" i="3"/>
  <c r="E44" i="3" s="1"/>
  <c r="F44" i="3" s="1"/>
  <c r="C44" i="3"/>
  <c r="G43" i="3"/>
  <c r="D43" i="3"/>
  <c r="E43" i="3" s="1"/>
  <c r="F43" i="3" s="1"/>
  <c r="C43" i="3"/>
  <c r="G42" i="3"/>
  <c r="D42" i="3"/>
  <c r="E42" i="3" s="1"/>
  <c r="F42" i="3" s="1"/>
  <c r="C42" i="3"/>
  <c r="G41" i="3"/>
  <c r="D41" i="3"/>
  <c r="E41" i="3" s="1"/>
  <c r="F41" i="3" s="1"/>
  <c r="C41" i="3"/>
  <c r="G40" i="3"/>
  <c r="D40" i="3"/>
  <c r="E40" i="3" s="1"/>
  <c r="F40" i="3" s="1"/>
  <c r="C40" i="3"/>
  <c r="G39" i="3"/>
  <c r="D39" i="3"/>
  <c r="E39" i="3" s="1"/>
  <c r="F39" i="3" s="1"/>
  <c r="C39" i="3"/>
  <c r="G38" i="3"/>
  <c r="D38" i="3"/>
  <c r="E38" i="3" s="1"/>
  <c r="F38" i="3" s="1"/>
  <c r="C38" i="3"/>
  <c r="G37" i="3"/>
  <c r="D37" i="3"/>
  <c r="E37" i="3" s="1"/>
  <c r="F37" i="3" s="1"/>
  <c r="C37" i="3"/>
  <c r="G36" i="3"/>
  <c r="D36" i="3"/>
  <c r="E36" i="3" s="1"/>
  <c r="F36" i="3" s="1"/>
  <c r="C36" i="3"/>
  <c r="G35" i="3"/>
  <c r="D35" i="3"/>
  <c r="E35" i="3" s="1"/>
  <c r="F35" i="3" s="1"/>
  <c r="C35" i="3"/>
  <c r="G34" i="3"/>
  <c r="D34" i="3"/>
  <c r="E34" i="3" s="1"/>
  <c r="F34" i="3" s="1"/>
  <c r="C34" i="3"/>
  <c r="G33" i="3"/>
  <c r="D33" i="3"/>
  <c r="E33" i="3" s="1"/>
  <c r="F33" i="3" s="1"/>
  <c r="C33" i="3"/>
  <c r="G32" i="3"/>
  <c r="D32" i="3"/>
  <c r="E32" i="3" s="1"/>
  <c r="F32" i="3" s="1"/>
  <c r="C32" i="3"/>
  <c r="G31" i="3"/>
  <c r="D31" i="3"/>
  <c r="E31" i="3" s="1"/>
  <c r="F31" i="3" s="1"/>
  <c r="C31" i="3"/>
  <c r="G30" i="3"/>
  <c r="D30" i="3"/>
  <c r="E30" i="3" s="1"/>
  <c r="F30" i="3" s="1"/>
  <c r="C30" i="3"/>
  <c r="G29" i="3"/>
  <c r="D29" i="3"/>
  <c r="E29" i="3" s="1"/>
  <c r="F29" i="3" s="1"/>
  <c r="C29" i="3"/>
  <c r="G28" i="3"/>
  <c r="D28" i="3"/>
  <c r="E28" i="3" s="1"/>
  <c r="F28" i="3" s="1"/>
  <c r="C28" i="3"/>
  <c r="G27" i="3"/>
  <c r="D27" i="3"/>
  <c r="E27" i="3" s="1"/>
  <c r="F27" i="3" s="1"/>
  <c r="C27" i="3"/>
  <c r="G26" i="3"/>
  <c r="D26" i="3"/>
  <c r="E26" i="3" s="1"/>
  <c r="F26" i="3" s="1"/>
  <c r="C26" i="3"/>
  <c r="G25" i="3"/>
  <c r="D25" i="3"/>
  <c r="E25" i="3" s="1"/>
  <c r="F25" i="3" s="1"/>
  <c r="C25" i="3"/>
  <c r="B24" i="3"/>
  <c r="G24" i="3" s="1"/>
  <c r="G23" i="3"/>
  <c r="D23" i="3"/>
  <c r="E23" i="3" s="1"/>
  <c r="F23" i="3" s="1"/>
  <c r="C23" i="3"/>
  <c r="G22" i="3"/>
  <c r="D22" i="3"/>
  <c r="E22" i="3" s="1"/>
  <c r="F22" i="3" s="1"/>
  <c r="C22" i="3"/>
  <c r="G21" i="3"/>
  <c r="D21" i="3"/>
  <c r="E21" i="3" s="1"/>
  <c r="F21" i="3" s="1"/>
  <c r="C21" i="3"/>
  <c r="B20" i="3"/>
  <c r="G20" i="3" s="1"/>
  <c r="B19" i="3"/>
  <c r="G19" i="3" s="1"/>
  <c r="B18" i="3"/>
  <c r="G18" i="3" s="1"/>
  <c r="B17" i="3"/>
  <c r="G17" i="3" s="1"/>
  <c r="G16" i="3"/>
  <c r="D16" i="3"/>
  <c r="E16" i="3" s="1"/>
  <c r="F16" i="3" s="1"/>
  <c r="C16" i="3"/>
  <c r="G15" i="3"/>
  <c r="D15" i="3"/>
  <c r="E15" i="3" s="1"/>
  <c r="F15" i="3" s="1"/>
  <c r="C15" i="3"/>
  <c r="G14" i="3"/>
  <c r="D14" i="3"/>
  <c r="E14" i="3" s="1"/>
  <c r="F14" i="3" s="1"/>
  <c r="C14" i="3"/>
  <c r="G13" i="3"/>
  <c r="D13" i="3"/>
  <c r="E13" i="3" s="1"/>
  <c r="F13" i="3" s="1"/>
  <c r="C13" i="3"/>
  <c r="G12" i="3"/>
  <c r="D12" i="3"/>
  <c r="E12" i="3" s="1"/>
  <c r="F12" i="3" s="1"/>
  <c r="C12" i="3"/>
  <c r="G11" i="3"/>
  <c r="D11" i="3"/>
  <c r="E11" i="3" s="1"/>
  <c r="F11" i="3" s="1"/>
  <c r="C11" i="3"/>
  <c r="G10" i="3"/>
  <c r="D10" i="3"/>
  <c r="E10" i="3" s="1"/>
  <c r="F10" i="3" s="1"/>
  <c r="C10" i="3"/>
  <c r="G9" i="3"/>
  <c r="D9" i="3"/>
  <c r="E9" i="3" s="1"/>
  <c r="F9" i="3" s="1"/>
  <c r="C9" i="3"/>
  <c r="G8" i="3"/>
  <c r="D8" i="3"/>
  <c r="E8" i="3" s="1"/>
  <c r="F8" i="3" s="1"/>
  <c r="C8" i="3"/>
  <c r="G7" i="3"/>
  <c r="D7" i="3"/>
  <c r="E7" i="3" s="1"/>
  <c r="F7" i="3" s="1"/>
  <c r="C7" i="3"/>
  <c r="G6" i="3"/>
  <c r="D6" i="3"/>
  <c r="E6" i="3" s="1"/>
  <c r="F6" i="3" s="1"/>
  <c r="C6" i="3"/>
  <c r="G5" i="3"/>
  <c r="D5" i="3"/>
  <c r="E5" i="3" s="1"/>
  <c r="F5" i="3" s="1"/>
  <c r="C5" i="3"/>
  <c r="G4" i="3"/>
  <c r="D4" i="3"/>
  <c r="E4" i="3" s="1"/>
  <c r="F4" i="3" s="1"/>
  <c r="C4" i="3"/>
  <c r="G3" i="3"/>
  <c r="D3" i="3"/>
  <c r="E3" i="3" s="1"/>
  <c r="F3" i="3" s="1"/>
  <c r="C3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0" i="4" l="1"/>
  <c r="G19" i="4"/>
  <c r="C20" i="4"/>
  <c r="I20" i="4"/>
  <c r="C18" i="4"/>
  <c r="D18" i="4"/>
  <c r="E18" i="4" s="1"/>
  <c r="F18" i="4" s="1"/>
  <c r="C25" i="4"/>
  <c r="D21" i="4"/>
  <c r="E21" i="4" s="1"/>
  <c r="F21" i="4" s="1"/>
  <c r="D25" i="4"/>
  <c r="E25" i="4" s="1"/>
  <c r="F25" i="4" s="1"/>
  <c r="I21" i="4"/>
  <c r="C22" i="4"/>
  <c r="D22" i="4"/>
  <c r="E22" i="4" s="1"/>
  <c r="F22" i="4" s="1"/>
  <c r="I19" i="4"/>
  <c r="G22" i="4"/>
  <c r="G18" i="4"/>
  <c r="C21" i="4"/>
  <c r="G25" i="4"/>
  <c r="C19" i="4"/>
  <c r="G21" i="4"/>
  <c r="C24" i="3"/>
  <c r="D24" i="3"/>
  <c r="E24" i="3" s="1"/>
  <c r="F24" i="3" s="1"/>
  <c r="D17" i="3"/>
  <c r="E17" i="3" s="1"/>
  <c r="F17" i="3" s="1"/>
  <c r="D18" i="3"/>
  <c r="E18" i="3" s="1"/>
  <c r="F18" i="3" s="1"/>
  <c r="C18" i="3"/>
  <c r="D19" i="3"/>
  <c r="E19" i="3" s="1"/>
  <c r="F19" i="3" s="1"/>
  <c r="C19" i="3"/>
  <c r="D20" i="3"/>
  <c r="E20" i="3" s="1"/>
  <c r="F20" i="3" s="1"/>
  <c r="C20" i="3"/>
  <c r="C17" i="3"/>
  <c r="F48" i="1" l="1"/>
  <c r="G48" i="1" s="1"/>
  <c r="H48" i="1" s="1"/>
  <c r="E48" i="1"/>
  <c r="F47" i="1"/>
  <c r="E47" i="1"/>
  <c r="C46" i="1"/>
  <c r="F45" i="1"/>
  <c r="G45" i="1" s="1"/>
  <c r="H45" i="1" s="1"/>
  <c r="C45" i="1"/>
  <c r="E45" i="1" s="1"/>
  <c r="C44" i="1"/>
  <c r="C43" i="1"/>
  <c r="C42" i="1"/>
  <c r="F42" i="1" s="1"/>
  <c r="C41" i="1"/>
  <c r="E41" i="1" s="1"/>
  <c r="F40" i="1"/>
  <c r="E40" i="1"/>
  <c r="F39" i="1"/>
  <c r="G39" i="1" s="1"/>
  <c r="H39" i="1" s="1"/>
  <c r="E39" i="1"/>
  <c r="F38" i="1"/>
  <c r="E38" i="1"/>
  <c r="F37" i="1"/>
  <c r="E37" i="1"/>
  <c r="F36" i="1"/>
  <c r="G36" i="1" s="1"/>
  <c r="H36" i="1" s="1"/>
  <c r="E36" i="1"/>
  <c r="F35" i="1"/>
  <c r="E35" i="1"/>
  <c r="F34" i="1"/>
  <c r="E34" i="1"/>
  <c r="F33" i="1"/>
  <c r="E33" i="1"/>
  <c r="F32" i="1"/>
  <c r="E32" i="1"/>
  <c r="F31" i="1"/>
  <c r="G31" i="1" s="1"/>
  <c r="H31" i="1" s="1"/>
  <c r="E31" i="1"/>
  <c r="F30" i="1"/>
  <c r="E30" i="1"/>
  <c r="F29" i="1"/>
  <c r="E29" i="1"/>
  <c r="F28" i="1"/>
  <c r="G28" i="1" s="1"/>
  <c r="H28" i="1" s="1"/>
  <c r="E28" i="1"/>
  <c r="F27" i="1"/>
  <c r="E27" i="1"/>
  <c r="F26" i="1"/>
  <c r="G26" i="1" s="1"/>
  <c r="H26" i="1" s="1"/>
  <c r="E26" i="1"/>
  <c r="F25" i="1"/>
  <c r="E25" i="1"/>
  <c r="F24" i="1"/>
  <c r="E24" i="1"/>
  <c r="F23" i="1"/>
  <c r="E23" i="1"/>
  <c r="F22" i="1"/>
  <c r="G22" i="1" s="1"/>
  <c r="H22" i="1" s="1"/>
  <c r="E22" i="1"/>
  <c r="F21" i="1"/>
  <c r="G21" i="1" s="1"/>
  <c r="H21" i="1" s="1"/>
  <c r="E21" i="1"/>
  <c r="F20" i="1"/>
  <c r="E20" i="1"/>
  <c r="F19" i="1"/>
  <c r="G19" i="1" s="1"/>
  <c r="H19" i="1" s="1"/>
  <c r="E19" i="1"/>
  <c r="F18" i="1"/>
  <c r="E18" i="1"/>
  <c r="F17" i="1"/>
  <c r="E17" i="1"/>
  <c r="F16" i="1"/>
  <c r="G16" i="1" s="1"/>
  <c r="H16" i="1" s="1"/>
  <c r="E16" i="1"/>
  <c r="F15" i="1"/>
  <c r="E15" i="1"/>
  <c r="F14" i="1"/>
  <c r="E14" i="1"/>
  <c r="F13" i="1"/>
  <c r="G13" i="1" s="1"/>
  <c r="H13" i="1" s="1"/>
  <c r="E13" i="1"/>
  <c r="F12" i="1"/>
  <c r="E12" i="1"/>
  <c r="F11" i="1"/>
  <c r="G11" i="1" s="1"/>
  <c r="H11" i="1" s="1"/>
  <c r="E11" i="1"/>
  <c r="F10" i="1"/>
  <c r="E10" i="1"/>
  <c r="F9" i="1"/>
  <c r="E9" i="1"/>
  <c r="F8" i="1"/>
  <c r="G8" i="1" s="1"/>
  <c r="H8" i="1" s="1"/>
  <c r="E8" i="1"/>
  <c r="F7" i="1"/>
  <c r="E7" i="1"/>
  <c r="F6" i="1"/>
  <c r="G6" i="1" s="1"/>
  <c r="H6" i="1" s="1"/>
  <c r="E6" i="1"/>
  <c r="F5" i="1"/>
  <c r="E5" i="1"/>
  <c r="F4" i="1"/>
  <c r="E4" i="1"/>
  <c r="F3" i="1"/>
  <c r="G3" i="1" s="1"/>
  <c r="H3" i="1" s="1"/>
  <c r="E3" i="1"/>
  <c r="F2" i="1"/>
  <c r="G2" i="1" s="1"/>
  <c r="H2" i="1" s="1"/>
  <c r="E2" i="1"/>
  <c r="F41" i="1" l="1"/>
  <c r="G41" i="1" s="1"/>
  <c r="H41" i="1" s="1"/>
  <c r="G18" i="1"/>
  <c r="H18" i="1" s="1"/>
  <c r="E42" i="1"/>
  <c r="G9" i="1"/>
  <c r="H9" i="1" s="1"/>
  <c r="G27" i="1"/>
  <c r="H27" i="1" s="1"/>
  <c r="G17" i="1"/>
  <c r="H17" i="1" s="1"/>
  <c r="G32" i="1"/>
  <c r="H32" i="1" s="1"/>
  <c r="G12" i="1"/>
  <c r="H12" i="1" s="1"/>
  <c r="G38" i="1"/>
  <c r="H38" i="1" s="1"/>
  <c r="G7" i="1"/>
  <c r="H7" i="1" s="1"/>
  <c r="G29" i="1"/>
  <c r="H29" i="1" s="1"/>
  <c r="G47" i="1"/>
  <c r="H47" i="1" s="1"/>
  <c r="G37" i="1"/>
  <c r="H37" i="1" s="1"/>
  <c r="G42" i="1"/>
  <c r="H42" i="1" s="1"/>
  <c r="G23" i="1"/>
  <c r="H23" i="1" s="1"/>
  <c r="G33" i="1"/>
  <c r="H33" i="1" s="1"/>
  <c r="E43" i="1"/>
  <c r="G10" i="1"/>
  <c r="H10" i="1" s="1"/>
  <c r="G20" i="1"/>
  <c r="H20" i="1" s="1"/>
  <c r="G30" i="1"/>
  <c r="H30" i="1" s="1"/>
  <c r="G40" i="1"/>
  <c r="H40" i="1" s="1"/>
  <c r="F43" i="1"/>
  <c r="E46" i="1"/>
  <c r="F46" i="1"/>
  <c r="G4" i="1"/>
  <c r="H4" i="1" s="1"/>
  <c r="G14" i="1"/>
  <c r="H14" i="1" s="1"/>
  <c r="G24" i="1"/>
  <c r="H24" i="1" s="1"/>
  <c r="G34" i="1"/>
  <c r="H34" i="1" s="1"/>
  <c r="E44" i="1"/>
  <c r="F44" i="1"/>
  <c r="G5" i="1"/>
  <c r="H5" i="1" s="1"/>
  <c r="G15" i="1"/>
  <c r="H15" i="1" s="1"/>
  <c r="G25" i="1"/>
  <c r="H25" i="1" s="1"/>
  <c r="G35" i="1"/>
  <c r="H35" i="1" s="1"/>
  <c r="G46" i="1" l="1"/>
  <c r="H46" i="1" s="1"/>
  <c r="G44" i="1"/>
  <c r="H44" i="1" s="1"/>
  <c r="G43" i="1"/>
  <c r="H43" i="1" s="1"/>
</calcChain>
</file>

<file path=xl/sharedStrings.xml><?xml version="1.0" encoding="utf-8"?>
<sst xmlns="http://schemas.openxmlformats.org/spreadsheetml/2006/main" count="163" uniqueCount="96">
  <si>
    <t>Hb</t>
    <phoneticPr fontId="3" type="noConversion"/>
  </si>
  <si>
    <t>Hw</t>
    <phoneticPr fontId="3" type="noConversion"/>
  </si>
  <si>
    <t>R</t>
    <phoneticPr fontId="3" type="noConversion"/>
  </si>
  <si>
    <t>Hb-Hw</t>
    <phoneticPr fontId="3" type="noConversion"/>
  </si>
  <si>
    <t>Hb*(Hb-Hw)</t>
    <phoneticPr fontId="3" type="noConversion"/>
  </si>
  <si>
    <t>1/(Hb*(Hb-Hw))</t>
    <phoneticPr fontId="3" type="noConversion"/>
  </si>
  <si>
    <t>Cbc</t>
    <phoneticPr fontId="3" type="noConversion"/>
  </si>
  <si>
    <t>Reference</t>
    <phoneticPr fontId="2" type="noConversion"/>
  </si>
  <si>
    <t>Zhao et al. (2020)</t>
    <phoneticPr fontId="2" type="noConversion"/>
  </si>
  <si>
    <t>EXP2-1</t>
    <phoneticPr fontId="3" type="noConversion"/>
  </si>
  <si>
    <t>EXP2-2</t>
    <phoneticPr fontId="3" type="noConversion"/>
  </si>
  <si>
    <t>EXP2-3</t>
    <phoneticPr fontId="2" type="noConversion"/>
  </si>
  <si>
    <t>EXP3</t>
    <phoneticPr fontId="3" type="noConversion"/>
  </si>
  <si>
    <t>EXP4-1</t>
    <phoneticPr fontId="3" type="noConversion"/>
  </si>
  <si>
    <t>EXP4-2</t>
    <phoneticPr fontId="3" type="noConversion"/>
  </si>
  <si>
    <t>EXP4-3</t>
    <phoneticPr fontId="3" type="noConversion"/>
  </si>
  <si>
    <t>EXP5-1</t>
    <phoneticPr fontId="3" type="noConversion"/>
  </si>
  <si>
    <t>EXP5-2</t>
  </si>
  <si>
    <t>EXP5-2</t>
    <phoneticPr fontId="3" type="noConversion"/>
  </si>
  <si>
    <t>EXP5-3</t>
  </si>
  <si>
    <t>EXP5-3</t>
    <phoneticPr fontId="3" type="noConversion"/>
  </si>
  <si>
    <t>EXP5-4</t>
  </si>
  <si>
    <t>EXP5-4</t>
    <phoneticPr fontId="3" type="noConversion"/>
  </si>
  <si>
    <t>EXP5-5</t>
  </si>
  <si>
    <t>EXP5-5</t>
    <phoneticPr fontId="3" type="noConversion"/>
  </si>
  <si>
    <t>EXP5-6</t>
    <phoneticPr fontId="3" type="noConversion"/>
  </si>
  <si>
    <t>Zhang et al. (2021)</t>
    <phoneticPr fontId="2" type="noConversion"/>
  </si>
  <si>
    <t>EXP10-1</t>
    <phoneticPr fontId="3" type="noConversion"/>
  </si>
  <si>
    <t>EXP10-2</t>
    <phoneticPr fontId="3" type="noConversion"/>
  </si>
  <si>
    <t>EXP10-3</t>
    <phoneticPr fontId="3" type="noConversion"/>
  </si>
  <si>
    <t>EXP10-4</t>
    <phoneticPr fontId="3" type="noConversion"/>
  </si>
  <si>
    <t>EXP10-6</t>
    <phoneticPr fontId="3" type="noConversion"/>
  </si>
  <si>
    <t>EXP10-7</t>
    <phoneticPr fontId="3" type="noConversion"/>
  </si>
  <si>
    <t>EXP2</t>
    <phoneticPr fontId="3" type="noConversion"/>
  </si>
  <si>
    <t>EXP7-1</t>
    <phoneticPr fontId="3" type="noConversion"/>
  </si>
  <si>
    <t>EXP7-2</t>
    <phoneticPr fontId="3" type="noConversion"/>
  </si>
  <si>
    <t>EXP7-3</t>
    <phoneticPr fontId="3" type="noConversion"/>
  </si>
  <si>
    <t>EXP7-4</t>
    <phoneticPr fontId="3" type="noConversion"/>
  </si>
  <si>
    <t>EXP6-1</t>
    <phoneticPr fontId="3" type="noConversion"/>
  </si>
  <si>
    <t>EXP6-2</t>
    <phoneticPr fontId="3" type="noConversion"/>
  </si>
  <si>
    <t>EXP6-3</t>
    <phoneticPr fontId="3" type="noConversion"/>
  </si>
  <si>
    <t>EXP6-5</t>
    <phoneticPr fontId="3" type="noConversion"/>
  </si>
  <si>
    <t>EXP6-6</t>
    <phoneticPr fontId="3" type="noConversion"/>
  </si>
  <si>
    <t>EXP6-7</t>
    <phoneticPr fontId="2" type="noConversion"/>
  </si>
  <si>
    <t>EXP6-8</t>
    <phoneticPr fontId="2" type="noConversion"/>
  </si>
  <si>
    <t>EXP6-9</t>
    <phoneticPr fontId="2" type="noConversion"/>
  </si>
  <si>
    <t>EXP6-10</t>
    <phoneticPr fontId="2" type="noConversion"/>
  </si>
  <si>
    <t>Samadi et al. (2013)</t>
    <phoneticPr fontId="2" type="noConversion"/>
  </si>
  <si>
    <t>TEST1</t>
    <phoneticPr fontId="3" type="noConversion"/>
  </si>
  <si>
    <t>TEST2</t>
    <phoneticPr fontId="3" type="noConversion"/>
  </si>
  <si>
    <t>TEST3</t>
    <phoneticPr fontId="2" type="noConversion"/>
  </si>
  <si>
    <t>TEST4</t>
    <phoneticPr fontId="2" type="noConversion"/>
  </si>
  <si>
    <t>TEST5</t>
    <phoneticPr fontId="2" type="noConversion"/>
  </si>
  <si>
    <t>TEST6</t>
    <phoneticPr fontId="2" type="noConversion"/>
  </si>
  <si>
    <t>Patsinghasanee et al. (2017)</t>
    <phoneticPr fontId="2" type="noConversion"/>
  </si>
  <si>
    <t>Case1</t>
    <phoneticPr fontId="3" type="noConversion"/>
  </si>
  <si>
    <t>Case2</t>
    <phoneticPr fontId="3" type="noConversion"/>
  </si>
  <si>
    <t>Case3</t>
    <phoneticPr fontId="3" type="noConversion"/>
  </si>
  <si>
    <t>Case4</t>
    <phoneticPr fontId="3" type="noConversion"/>
  </si>
  <si>
    <t>Case5</t>
  </si>
  <si>
    <t>Case5</t>
    <phoneticPr fontId="3" type="noConversion"/>
  </si>
  <si>
    <t>Case6</t>
  </si>
  <si>
    <t>Case6</t>
    <phoneticPr fontId="3" type="noConversion"/>
  </si>
  <si>
    <t>Qin et al. (2018)</t>
    <phoneticPr fontId="2" type="noConversion"/>
  </si>
  <si>
    <t>Figure1-Left Bank</t>
    <phoneticPr fontId="3" type="noConversion"/>
  </si>
  <si>
    <t>Figure1-Right-Bank</t>
    <phoneticPr fontId="2" type="noConversion"/>
  </si>
  <si>
    <r>
      <t>D</t>
    </r>
    <r>
      <rPr>
        <vertAlign val="subscript"/>
        <sz val="11"/>
        <color theme="1"/>
        <rFont val="Calibri"/>
        <family val="3"/>
        <charset val="134"/>
        <scheme val="minor"/>
      </rPr>
      <t>R</t>
    </r>
    <phoneticPr fontId="3" type="noConversion"/>
  </si>
  <si>
    <t>Case number</t>
    <phoneticPr fontId="2" type="noConversion"/>
  </si>
  <si>
    <t>upper retreat distance</t>
    <phoneticPr fontId="3" type="noConversion"/>
  </si>
  <si>
    <t>lower erosion distance</t>
    <phoneticPr fontId="3" type="noConversion"/>
  </si>
  <si>
    <t>EXP4-average</t>
    <phoneticPr fontId="3" type="noConversion"/>
  </si>
  <si>
    <t>EXP2-average</t>
    <phoneticPr fontId="3" type="noConversion"/>
  </si>
  <si>
    <t>EXP5-1</t>
    <phoneticPr fontId="2" type="noConversion"/>
  </si>
  <si>
    <t>EXP5-average</t>
    <phoneticPr fontId="3" type="noConversion"/>
  </si>
  <si>
    <t>EXP10</t>
    <phoneticPr fontId="3" type="noConversion"/>
  </si>
  <si>
    <t>EXP7-first failure</t>
    <phoneticPr fontId="3" type="noConversion"/>
  </si>
  <si>
    <t>EXP6-first failure</t>
    <phoneticPr fontId="2" type="noConversion"/>
  </si>
  <si>
    <t>Fox et al. (2006)</t>
    <phoneticPr fontId="2" type="noConversion"/>
  </si>
  <si>
    <t>Chu et al. (2008)</t>
    <phoneticPr fontId="2" type="noConversion"/>
  </si>
  <si>
    <t>Case7</t>
  </si>
  <si>
    <t>Case8</t>
  </si>
  <si>
    <t>Case9</t>
  </si>
  <si>
    <t>Hw/Hb</t>
    <phoneticPr fontId="3" type="noConversion"/>
  </si>
  <si>
    <t>Undermining Depth</t>
    <phoneticPr fontId="3" type="noConversion"/>
  </si>
  <si>
    <t>(m)</t>
    <phoneticPr fontId="2" type="noConversion"/>
  </si>
  <si>
    <t>Hb</t>
    <phoneticPr fontId="2" type="noConversion"/>
  </si>
  <si>
    <t>Hw</t>
    <phoneticPr fontId="2" type="noConversion"/>
  </si>
  <si>
    <t>Pattern</t>
    <phoneticPr fontId="2" type="noConversion"/>
  </si>
  <si>
    <t>toppling</t>
    <phoneticPr fontId="2" type="noConversion"/>
  </si>
  <si>
    <t>Zhao et al., (2020)</t>
    <phoneticPr fontId="2" type="noConversion"/>
  </si>
  <si>
    <t>shear</t>
    <phoneticPr fontId="2" type="noConversion"/>
  </si>
  <si>
    <t>Zhang et al.,(2021)</t>
    <phoneticPr fontId="2" type="noConversion"/>
  </si>
  <si>
    <t>Zhang et al.,(2023)</t>
  </si>
  <si>
    <t>Zhang et al.,(2024)</t>
  </si>
  <si>
    <t>Samadi et al., (2013)</t>
    <phoneticPr fontId="2" type="noConversion"/>
  </si>
  <si>
    <t>Patsinghasanee et al., (2017)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</si>
</sst>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vertAlign val="subscript"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7BAC214A-B05D-4898-A97A-8E431135C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1a Lab-Data-DR'!$I$1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139545056867889E-3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 Lab-Data-DR'!$H$2:$H$48</c:f>
              <c:numCache>
                <c:formatCode>General</c:formatCode>
                <c:ptCount val="47"/>
                <c:pt idx="0">
                  <c:v>5.5555555555555554</c:v>
                </c:pt>
                <c:pt idx="1">
                  <c:v>5.5555555555555554</c:v>
                </c:pt>
                <c:pt idx="2">
                  <c:v>5.5555555555555554</c:v>
                </c:pt>
                <c:pt idx="3">
                  <c:v>3.7037037037037042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99.999999999999957</c:v>
                </c:pt>
                <c:pt idx="8">
                  <c:v>99.999999999999957</c:v>
                </c:pt>
                <c:pt idx="9">
                  <c:v>99.999999999999957</c:v>
                </c:pt>
                <c:pt idx="10">
                  <c:v>99.999999999999957</c:v>
                </c:pt>
                <c:pt idx="11">
                  <c:v>99.999999999999957</c:v>
                </c:pt>
                <c:pt idx="12">
                  <c:v>99.999999999999957</c:v>
                </c:pt>
                <c:pt idx="13">
                  <c:v>49.999999999999993</c:v>
                </c:pt>
                <c:pt idx="14">
                  <c:v>49.999999999999993</c:v>
                </c:pt>
                <c:pt idx="15">
                  <c:v>49.999999999999993</c:v>
                </c:pt>
                <c:pt idx="16">
                  <c:v>49.999999999999993</c:v>
                </c:pt>
                <c:pt idx="17">
                  <c:v>49.999999999999993</c:v>
                </c:pt>
                <c:pt idx="18">
                  <c:v>49.999999999999993</c:v>
                </c:pt>
                <c:pt idx="19">
                  <c:v>5.5555555555555554</c:v>
                </c:pt>
                <c:pt idx="20">
                  <c:v>19.23076923076923</c:v>
                </c:pt>
                <c:pt idx="21">
                  <c:v>19.23076923076923</c:v>
                </c:pt>
                <c:pt idx="22">
                  <c:v>19.23076923076923</c:v>
                </c:pt>
                <c:pt idx="23">
                  <c:v>19.23076923076923</c:v>
                </c:pt>
                <c:pt idx="24">
                  <c:v>31.249999999999993</c:v>
                </c:pt>
                <c:pt idx="25">
                  <c:v>31.249999999999993</c:v>
                </c:pt>
                <c:pt idx="26">
                  <c:v>31.249999999999993</c:v>
                </c:pt>
                <c:pt idx="27">
                  <c:v>31.249999999999993</c:v>
                </c:pt>
                <c:pt idx="28">
                  <c:v>31.249999999999993</c:v>
                </c:pt>
                <c:pt idx="29">
                  <c:v>31.249999999999993</c:v>
                </c:pt>
                <c:pt idx="30">
                  <c:v>31.249999999999993</c:v>
                </c:pt>
                <c:pt idx="31">
                  <c:v>31.249999999999993</c:v>
                </c:pt>
                <c:pt idx="32">
                  <c:v>31.249999999999993</c:v>
                </c:pt>
                <c:pt idx="33">
                  <c:v>2.083333333333333</c:v>
                </c:pt>
                <c:pt idx="34">
                  <c:v>2.083333333333333</c:v>
                </c:pt>
                <c:pt idx="35">
                  <c:v>2.083333333333333</c:v>
                </c:pt>
                <c:pt idx="36">
                  <c:v>1.6666666666666665</c:v>
                </c:pt>
                <c:pt idx="37">
                  <c:v>1.6666666666666665</c:v>
                </c:pt>
                <c:pt idx="38">
                  <c:v>2.083333333333333</c:v>
                </c:pt>
                <c:pt idx="39">
                  <c:v>33.333333333333329</c:v>
                </c:pt>
                <c:pt idx="40">
                  <c:v>66.666666666666643</c:v>
                </c:pt>
                <c:pt idx="41">
                  <c:v>55.555555555555557</c:v>
                </c:pt>
                <c:pt idx="42">
                  <c:v>66.666666666666643</c:v>
                </c:pt>
                <c:pt idx="43">
                  <c:v>74.074074074074076</c:v>
                </c:pt>
                <c:pt idx="44">
                  <c:v>74.074074074074076</c:v>
                </c:pt>
                <c:pt idx="45">
                  <c:v>641.02564102564099</c:v>
                </c:pt>
                <c:pt idx="46">
                  <c:v>641.02564102564099</c:v>
                </c:pt>
              </c:numCache>
            </c:numRef>
          </c:xVal>
          <c:yVal>
            <c:numRef>
              <c:f>'Figure 1a Lab-Data-DR'!$I$2:$I$48</c:f>
              <c:numCache>
                <c:formatCode>General</c:formatCode>
                <c:ptCount val="47"/>
                <c:pt idx="0">
                  <c:v>0.217</c:v>
                </c:pt>
                <c:pt idx="1">
                  <c:v>0.32700000000000001</c:v>
                </c:pt>
                <c:pt idx="2">
                  <c:v>0.313</c:v>
                </c:pt>
                <c:pt idx="3">
                  <c:v>0.375</c:v>
                </c:pt>
                <c:pt idx="4">
                  <c:v>0.17299999999999999</c:v>
                </c:pt>
                <c:pt idx="5">
                  <c:v>0.16900000000000001</c:v>
                </c:pt>
                <c:pt idx="6">
                  <c:v>0.18099999999999999</c:v>
                </c:pt>
                <c:pt idx="7">
                  <c:v>3.9E-2</c:v>
                </c:pt>
                <c:pt idx="8">
                  <c:v>5.8000000000000003E-2</c:v>
                </c:pt>
                <c:pt idx="9">
                  <c:v>6.6000000000000003E-2</c:v>
                </c:pt>
                <c:pt idx="10">
                  <c:v>5.6000000000000001E-2</c:v>
                </c:pt>
                <c:pt idx="11">
                  <c:v>7.3999999999999996E-2</c:v>
                </c:pt>
                <c:pt idx="12">
                  <c:v>5.8000000000000003E-2</c:v>
                </c:pt>
                <c:pt idx="13">
                  <c:v>5.0999999999999997E-2</c:v>
                </c:pt>
                <c:pt idx="14">
                  <c:v>4.5999999999999999E-2</c:v>
                </c:pt>
                <c:pt idx="15">
                  <c:v>5.0999999999999997E-2</c:v>
                </c:pt>
                <c:pt idx="16">
                  <c:v>0.08</c:v>
                </c:pt>
                <c:pt idx="17">
                  <c:v>0.03</c:v>
                </c:pt>
                <c:pt idx="18">
                  <c:v>0.05</c:v>
                </c:pt>
                <c:pt idx="19">
                  <c:v>0.35399999999999998</c:v>
                </c:pt>
                <c:pt idx="20">
                  <c:v>0.13400000000000001</c:v>
                </c:pt>
                <c:pt idx="21">
                  <c:v>0.11</c:v>
                </c:pt>
                <c:pt idx="22">
                  <c:v>0.111</c:v>
                </c:pt>
                <c:pt idx="23">
                  <c:v>0.153</c:v>
                </c:pt>
                <c:pt idx="24">
                  <c:v>0.108</c:v>
                </c:pt>
                <c:pt idx="25">
                  <c:v>9.8000000000000004E-2</c:v>
                </c:pt>
                <c:pt idx="26">
                  <c:v>8.5999999999999993E-2</c:v>
                </c:pt>
                <c:pt idx="27">
                  <c:v>0.11600000000000001</c:v>
                </c:pt>
                <c:pt idx="28">
                  <c:v>8.7999999999999995E-2</c:v>
                </c:pt>
                <c:pt idx="29">
                  <c:v>9.4E-2</c:v>
                </c:pt>
                <c:pt idx="30">
                  <c:v>0.112</c:v>
                </c:pt>
                <c:pt idx="31">
                  <c:v>8.8999999999999996E-2</c:v>
                </c:pt>
                <c:pt idx="32">
                  <c:v>0.13</c:v>
                </c:pt>
                <c:pt idx="33">
                  <c:v>0.35899999999999999</c:v>
                </c:pt>
                <c:pt idx="34">
                  <c:v>0.39800000000000002</c:v>
                </c:pt>
                <c:pt idx="35">
                  <c:v>0.55100000000000005</c:v>
                </c:pt>
                <c:pt idx="36">
                  <c:v>0.40899999999999997</c:v>
                </c:pt>
                <c:pt idx="37">
                  <c:v>0.48099999999999998</c:v>
                </c:pt>
                <c:pt idx="38">
                  <c:v>0.5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0.05</c:v>
                </c:pt>
                <c:pt idx="43">
                  <c:v>0.05</c:v>
                </c:pt>
                <c:pt idx="44">
                  <c:v>0.06</c:v>
                </c:pt>
                <c:pt idx="45">
                  <c:v>2.5999999999999999E-2</c:v>
                </c:pt>
                <c:pt idx="46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C-457E-8F8F-C3B6C0B3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98463"/>
        <c:axId val="1725299295"/>
      </c:scatterChart>
      <c:valAx>
        <c:axId val="1725298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99295"/>
        <c:crosses val="autoZero"/>
        <c:crossBetween val="midCat"/>
      </c:valAx>
      <c:valAx>
        <c:axId val="17252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1b Lab-Data-Cbc'!$H$1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33114610673664E-2"/>
                  <c:y val="3.9713108778069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 Lab-Data-Cbc'!$E$2:$E$33</c:f>
              <c:numCache>
                <c:formatCode>General</c:formatCode>
                <c:ptCount val="32"/>
                <c:pt idx="0">
                  <c:v>0.37499999999999994</c:v>
                </c:pt>
                <c:pt idx="1">
                  <c:v>0.25</c:v>
                </c:pt>
                <c:pt idx="2">
                  <c:v>0.5</c:v>
                </c:pt>
                <c:pt idx="3">
                  <c:v>0.74999999999999989</c:v>
                </c:pt>
                <c:pt idx="4">
                  <c:v>0.74999999999999989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0.5</c:v>
                </c:pt>
                <c:pt idx="10">
                  <c:v>0.5</c:v>
                </c:pt>
                <c:pt idx="11">
                  <c:v>0.67500000000000004</c:v>
                </c:pt>
                <c:pt idx="12">
                  <c:v>0.79999999999999993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6.25E-2</c:v>
                </c:pt>
                <c:pt idx="17">
                  <c:v>6.25E-2</c:v>
                </c:pt>
                <c:pt idx="18">
                  <c:v>0.25</c:v>
                </c:pt>
                <c:pt idx="19">
                  <c:v>0.11249999999999999</c:v>
                </c:pt>
                <c:pt idx="20">
                  <c:v>0.17500000000000002</c:v>
                </c:pt>
                <c:pt idx="21">
                  <c:v>4.9999999999999996E-2</c:v>
                </c:pt>
                <c:pt idx="22">
                  <c:v>0.26</c:v>
                </c:pt>
                <c:pt idx="23">
                  <c:v>9.6653061224489786E-2</c:v>
                </c:pt>
                <c:pt idx="24">
                  <c:v>7.7551020408163265E-2</c:v>
                </c:pt>
                <c:pt idx="25">
                  <c:v>9.9174603174603179E-2</c:v>
                </c:pt>
                <c:pt idx="26">
                  <c:v>4.8000000000000001E-2</c:v>
                </c:pt>
                <c:pt idx="27">
                  <c:v>3.4046511627906978E-2</c:v>
                </c:pt>
                <c:pt idx="28">
                  <c:v>0.18990163934426232</c:v>
                </c:pt>
                <c:pt idx="29">
                  <c:v>4.5217391304347834E-2</c:v>
                </c:pt>
                <c:pt idx="30">
                  <c:v>5.8933333333333338E-2</c:v>
                </c:pt>
                <c:pt idx="31">
                  <c:v>6.6352941176470587E-2</c:v>
                </c:pt>
              </c:numCache>
            </c:numRef>
          </c:xVal>
          <c:yVal>
            <c:numRef>
              <c:f>'Figure 1b Lab-Data-Cbc'!$H$2:$H$33</c:f>
              <c:numCache>
                <c:formatCode>General</c:formatCode>
                <c:ptCount val="32"/>
                <c:pt idx="0">
                  <c:v>81.58</c:v>
                </c:pt>
                <c:pt idx="1">
                  <c:v>90.75</c:v>
                </c:pt>
                <c:pt idx="2">
                  <c:v>84.12</c:v>
                </c:pt>
                <c:pt idx="3">
                  <c:v>11.36</c:v>
                </c:pt>
                <c:pt idx="4">
                  <c:v>26.3</c:v>
                </c:pt>
                <c:pt idx="5">
                  <c:v>11.73</c:v>
                </c:pt>
                <c:pt idx="6">
                  <c:v>38.1</c:v>
                </c:pt>
                <c:pt idx="7">
                  <c:v>20.52</c:v>
                </c:pt>
                <c:pt idx="8">
                  <c:v>23.26</c:v>
                </c:pt>
                <c:pt idx="9">
                  <c:v>66</c:v>
                </c:pt>
                <c:pt idx="10">
                  <c:v>80</c:v>
                </c:pt>
                <c:pt idx="11">
                  <c:v>63</c:v>
                </c:pt>
                <c:pt idx="12">
                  <c:v>52</c:v>
                </c:pt>
                <c:pt idx="13">
                  <c:v>88.75</c:v>
                </c:pt>
                <c:pt idx="14">
                  <c:v>90.769230769230774</c:v>
                </c:pt>
                <c:pt idx="15">
                  <c:v>90.769230769230774</c:v>
                </c:pt>
                <c:pt idx="16">
                  <c:v>98.181818181818187</c:v>
                </c:pt>
                <c:pt idx="17">
                  <c:v>97.674418604651152</c:v>
                </c:pt>
                <c:pt idx="18">
                  <c:v>86.938775510204081</c:v>
                </c:pt>
                <c:pt idx="19">
                  <c:v>98.529003608104361</c:v>
                </c:pt>
                <c:pt idx="20">
                  <c:v>95.259193619849356</c:v>
                </c:pt>
                <c:pt idx="21">
                  <c:v>98.490865766481335</c:v>
                </c:pt>
                <c:pt idx="22">
                  <c:v>73.95234182415777</c:v>
                </c:pt>
                <c:pt idx="23">
                  <c:v>91.850220264317187</c:v>
                </c:pt>
                <c:pt idx="24">
                  <c:v>93.155619596541783</c:v>
                </c:pt>
                <c:pt idx="25">
                  <c:v>89.053959355290829</c:v>
                </c:pt>
                <c:pt idx="26">
                  <c:v>96.300645918966538</c:v>
                </c:pt>
                <c:pt idx="27">
                  <c:v>97.305653710247356</c:v>
                </c:pt>
                <c:pt idx="28">
                  <c:v>80.92980376662716</c:v>
                </c:pt>
                <c:pt idx="29">
                  <c:v>97.576887232059647</c:v>
                </c:pt>
                <c:pt idx="30">
                  <c:v>93.69652025099829</c:v>
                </c:pt>
                <c:pt idx="31">
                  <c:v>91.341725514276945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C-4789-A4B7-16C0345E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19551"/>
        <c:axId val="1749920799"/>
      </c:scatterChart>
      <c:valAx>
        <c:axId val="17499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20799"/>
        <c:crosses val="autoZero"/>
        <c:crossBetween val="midCat"/>
      </c:valAx>
      <c:valAx>
        <c:axId val="1749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 Soil-element method'!$I$1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610673665791776E-2"/>
                  <c:y val="-0.30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 Soil-element method'!$F$3:$F$63</c:f>
              <c:numCache>
                <c:formatCode>General</c:formatCode>
                <c:ptCount val="61"/>
                <c:pt idx="0">
                  <c:v>2.5</c:v>
                </c:pt>
                <c:pt idx="1">
                  <c:v>2</c:v>
                </c:pt>
                <c:pt idx="2">
                  <c:v>1.6666666666666667</c:v>
                </c:pt>
                <c:pt idx="3">
                  <c:v>1.4285714285714286</c:v>
                </c:pt>
                <c:pt idx="4">
                  <c:v>1.25</c:v>
                </c:pt>
                <c:pt idx="5">
                  <c:v>10</c:v>
                </c:pt>
                <c:pt idx="6">
                  <c:v>8</c:v>
                </c:pt>
                <c:pt idx="7">
                  <c:v>7.6923076923076916</c:v>
                </c:pt>
                <c:pt idx="8">
                  <c:v>6.8965517241379306</c:v>
                </c:pt>
                <c:pt idx="9">
                  <c:v>6.0606060606060614</c:v>
                </c:pt>
                <c:pt idx="10">
                  <c:v>5.2631578947368425</c:v>
                </c:pt>
                <c:pt idx="11">
                  <c:v>5</c:v>
                </c:pt>
                <c:pt idx="12">
                  <c:v>4.7619047619047619</c:v>
                </c:pt>
                <c:pt idx="13">
                  <c:v>4.5454545454545459</c:v>
                </c:pt>
                <c:pt idx="14">
                  <c:v>3.9062499999999991</c:v>
                </c:pt>
                <c:pt idx="15">
                  <c:v>3.1249999999999996</c:v>
                </c:pt>
                <c:pt idx="16">
                  <c:v>2.6041666666666665</c:v>
                </c:pt>
                <c:pt idx="17">
                  <c:v>2.2321428571428568</c:v>
                </c:pt>
                <c:pt idx="18">
                  <c:v>17.857142857142854</c:v>
                </c:pt>
                <c:pt idx="19">
                  <c:v>13.888888888888888</c:v>
                </c:pt>
                <c:pt idx="20">
                  <c:v>11.363636363636362</c:v>
                </c:pt>
                <c:pt idx="21">
                  <c:v>10.416666666666666</c:v>
                </c:pt>
                <c:pt idx="22">
                  <c:v>9.615384615384615</c:v>
                </c:pt>
                <c:pt idx="23">
                  <c:v>8.928571428571427</c:v>
                </c:pt>
                <c:pt idx="24">
                  <c:v>8.3333333333333321</c:v>
                </c:pt>
                <c:pt idx="25">
                  <c:v>7.8125</c:v>
                </c:pt>
                <c:pt idx="26">
                  <c:v>9.2592592592592595</c:v>
                </c:pt>
                <c:pt idx="27">
                  <c:v>8.3333333333333357</c:v>
                </c:pt>
                <c:pt idx="28">
                  <c:v>6.9444444444444446</c:v>
                </c:pt>
                <c:pt idx="29">
                  <c:v>6.4102564102564115</c:v>
                </c:pt>
                <c:pt idx="30">
                  <c:v>5.5555555555555554</c:v>
                </c:pt>
                <c:pt idx="31">
                  <c:v>4.9019607843137258</c:v>
                </c:pt>
                <c:pt idx="32">
                  <c:v>4.6296296296296298</c:v>
                </c:pt>
                <c:pt idx="33">
                  <c:v>4.166666666666667</c:v>
                </c:pt>
                <c:pt idx="34">
                  <c:v>3.9682539682539684</c:v>
                </c:pt>
                <c:pt idx="35">
                  <c:v>3.7878787878787885</c:v>
                </c:pt>
                <c:pt idx="36">
                  <c:v>3.623188405797102</c:v>
                </c:pt>
                <c:pt idx="37">
                  <c:v>3.4722222222222223</c:v>
                </c:pt>
                <c:pt idx="38">
                  <c:v>3.3333333333333335</c:v>
                </c:pt>
                <c:pt idx="39">
                  <c:v>15.735641227380013</c:v>
                </c:pt>
                <c:pt idx="40">
                  <c:v>12.406947890818858</c:v>
                </c:pt>
                <c:pt idx="41">
                  <c:v>11.123470522803116</c:v>
                </c:pt>
                <c:pt idx="42">
                  <c:v>21.50537634408602</c:v>
                </c:pt>
                <c:pt idx="43">
                  <c:v>23.041474654377883</c:v>
                </c:pt>
                <c:pt idx="44">
                  <c:v>24.813895781637715</c:v>
                </c:pt>
                <c:pt idx="45">
                  <c:v>15.360983102918588</c:v>
                </c:pt>
                <c:pt idx="46">
                  <c:v>17.921146953405021</c:v>
                </c:pt>
                <c:pt idx="47">
                  <c:v>99.999999999999957</c:v>
                </c:pt>
                <c:pt idx="48">
                  <c:v>86.206896551724085</c:v>
                </c:pt>
                <c:pt idx="49">
                  <c:v>55.55555555555555</c:v>
                </c:pt>
                <c:pt idx="50">
                  <c:v>52.631578947368411</c:v>
                </c:pt>
                <c:pt idx="51">
                  <c:v>45.454545454545446</c:v>
                </c:pt>
                <c:pt idx="52">
                  <c:v>42.372881355932201</c:v>
                </c:pt>
                <c:pt idx="53">
                  <c:v>38.46153846153846</c:v>
                </c:pt>
                <c:pt idx="54">
                  <c:v>35.714285714285708</c:v>
                </c:pt>
                <c:pt idx="55">
                  <c:v>31.25</c:v>
                </c:pt>
                <c:pt idx="56">
                  <c:v>29.411764705882351</c:v>
                </c:pt>
                <c:pt idx="57">
                  <c:v>27.777777777777775</c:v>
                </c:pt>
                <c:pt idx="58">
                  <c:v>74.074074074074076</c:v>
                </c:pt>
                <c:pt idx="59">
                  <c:v>66.666666666666671</c:v>
                </c:pt>
                <c:pt idx="60">
                  <c:v>60.606060606060616</c:v>
                </c:pt>
              </c:numCache>
            </c:numRef>
          </c:xVal>
          <c:yVal>
            <c:numRef>
              <c:f>'Figure 1 Soil-element method'!$I$3:$I$63</c:f>
              <c:numCache>
                <c:formatCode>General</c:formatCode>
                <c:ptCount val="61"/>
                <c:pt idx="0">
                  <c:v>0.249</c:v>
                </c:pt>
                <c:pt idx="1">
                  <c:v>0.32700000000000001</c:v>
                </c:pt>
                <c:pt idx="2">
                  <c:v>0.374</c:v>
                </c:pt>
                <c:pt idx="3">
                  <c:v>0.34799999999999998</c:v>
                </c:pt>
                <c:pt idx="4">
                  <c:v>0.51700000000000002</c:v>
                </c:pt>
                <c:pt idx="5">
                  <c:v>0.16300000000000001</c:v>
                </c:pt>
                <c:pt idx="6">
                  <c:v>0.187</c:v>
                </c:pt>
                <c:pt idx="7">
                  <c:v>0.17699999999999999</c:v>
                </c:pt>
                <c:pt idx="8">
                  <c:v>0.122</c:v>
                </c:pt>
                <c:pt idx="9">
                  <c:v>0.151</c:v>
                </c:pt>
                <c:pt idx="10">
                  <c:v>0.19400000000000001</c:v>
                </c:pt>
                <c:pt idx="11">
                  <c:v>0.20200000000000001</c:v>
                </c:pt>
                <c:pt idx="12">
                  <c:v>0.20300000000000001</c:v>
                </c:pt>
                <c:pt idx="13">
                  <c:v>0.20330000000000001</c:v>
                </c:pt>
                <c:pt idx="15">
                  <c:v>0.252</c:v>
                </c:pt>
                <c:pt idx="16">
                  <c:v>0.27100000000000002</c:v>
                </c:pt>
                <c:pt idx="17">
                  <c:v>0.34899999999999998</c:v>
                </c:pt>
                <c:pt idx="18">
                  <c:v>0.109</c:v>
                </c:pt>
                <c:pt idx="19">
                  <c:v>0.107</c:v>
                </c:pt>
                <c:pt idx="20">
                  <c:v>0.14199999999999999</c:v>
                </c:pt>
                <c:pt idx="21">
                  <c:v>0.129</c:v>
                </c:pt>
                <c:pt idx="22">
                  <c:v>0.13700000000000001</c:v>
                </c:pt>
                <c:pt idx="23">
                  <c:v>0.158</c:v>
                </c:pt>
                <c:pt idx="24">
                  <c:v>0.14899999999999999</c:v>
                </c:pt>
                <c:pt idx="25">
                  <c:v>0.14299999999999999</c:v>
                </c:pt>
                <c:pt idx="28">
                  <c:v>0.24099999999999999</c:v>
                </c:pt>
                <c:pt idx="31">
                  <c:v>0.249</c:v>
                </c:pt>
                <c:pt idx="32">
                  <c:v>0.17</c:v>
                </c:pt>
                <c:pt idx="33">
                  <c:v>0.192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0.33</c:v>
                </c:pt>
                <c:pt idx="37">
                  <c:v>0.219</c:v>
                </c:pt>
                <c:pt idx="38">
                  <c:v>0.219</c:v>
                </c:pt>
                <c:pt idx="39">
                  <c:v>9.1600000000000001E-2</c:v>
                </c:pt>
                <c:pt idx="40">
                  <c:v>0.114</c:v>
                </c:pt>
                <c:pt idx="41">
                  <c:v>0.13100000000000001</c:v>
                </c:pt>
                <c:pt idx="42">
                  <c:v>9.5000000000000001E-2</c:v>
                </c:pt>
                <c:pt idx="43">
                  <c:v>9.4500000000000001E-2</c:v>
                </c:pt>
                <c:pt idx="44">
                  <c:v>7.9000000000000001E-2</c:v>
                </c:pt>
                <c:pt idx="45">
                  <c:v>9.1999999999999998E-2</c:v>
                </c:pt>
                <c:pt idx="46">
                  <c:v>8.6999999999999994E-2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6.7000000000000004E-2</c:v>
                </c:pt>
                <c:pt idx="52">
                  <c:v>6.7000000000000004E-2</c:v>
                </c:pt>
                <c:pt idx="53">
                  <c:v>7.6999999999999999E-2</c:v>
                </c:pt>
                <c:pt idx="54">
                  <c:v>8.5999999999999993E-2</c:v>
                </c:pt>
                <c:pt idx="55">
                  <c:v>7.9000000000000001E-2</c:v>
                </c:pt>
                <c:pt idx="56">
                  <c:v>9.5000000000000001E-2</c:v>
                </c:pt>
                <c:pt idx="57">
                  <c:v>8.1000000000000003E-2</c:v>
                </c:pt>
                <c:pt idx="58">
                  <c:v>0.06</c:v>
                </c:pt>
                <c:pt idx="59">
                  <c:v>4.9000000000000002E-2</c:v>
                </c:pt>
                <c:pt idx="60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F4D-A0DE-9EA9AC0E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73519"/>
        <c:axId val="1853972271"/>
      </c:scatterChart>
      <c:valAx>
        <c:axId val="18539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72271"/>
        <c:crosses val="autoZero"/>
        <c:crossBetween val="midCat"/>
      </c:valAx>
      <c:valAx>
        <c:axId val="18539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 Soil-element method'!$H$1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40069991251095E-2"/>
                  <c:y val="-0.48401829979585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 Soil-element method'!$G$3:$G$63</c:f>
              <c:numCache>
                <c:formatCode>General</c:formatCode>
                <c:ptCount val="61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0.6</c:v>
                </c:pt>
                <c:pt idx="6">
                  <c:v>0.5</c:v>
                </c:pt>
                <c:pt idx="7">
                  <c:v>0.48</c:v>
                </c:pt>
                <c:pt idx="8">
                  <c:v>0.42</c:v>
                </c:pt>
                <c:pt idx="9">
                  <c:v>0.34</c:v>
                </c:pt>
                <c:pt idx="10">
                  <c:v>0.24</c:v>
                </c:pt>
                <c:pt idx="11">
                  <c:v>0.2</c:v>
                </c:pt>
                <c:pt idx="12">
                  <c:v>0.16</c:v>
                </c:pt>
                <c:pt idx="13">
                  <c:v>0.12</c:v>
                </c:pt>
                <c:pt idx="14">
                  <c:v>0.6</c:v>
                </c:pt>
                <c:pt idx="15">
                  <c:v>0.5</c:v>
                </c:pt>
                <c:pt idx="16">
                  <c:v>0.40000000000000008</c:v>
                </c:pt>
                <c:pt idx="17">
                  <c:v>0.3</c:v>
                </c:pt>
                <c:pt idx="18">
                  <c:v>0.65</c:v>
                </c:pt>
                <c:pt idx="19">
                  <c:v>0.54999999999999993</c:v>
                </c:pt>
                <c:pt idx="20">
                  <c:v>0.44999999999999996</c:v>
                </c:pt>
                <c:pt idx="21">
                  <c:v>0.40000000000000008</c:v>
                </c:pt>
                <c:pt idx="22">
                  <c:v>0.35000000000000003</c:v>
                </c:pt>
                <c:pt idx="23">
                  <c:v>0.3</c:v>
                </c:pt>
                <c:pt idx="24">
                  <c:v>0.25</c:v>
                </c:pt>
                <c:pt idx="25">
                  <c:v>0.19999999999999998</c:v>
                </c:pt>
                <c:pt idx="26">
                  <c:v>0.7</c:v>
                </c:pt>
                <c:pt idx="27">
                  <c:v>0.66666666666666674</c:v>
                </c:pt>
                <c:pt idx="28">
                  <c:v>0.6</c:v>
                </c:pt>
                <c:pt idx="29">
                  <c:v>0.56666666666666676</c:v>
                </c:pt>
                <c:pt idx="30">
                  <c:v>0.5</c:v>
                </c:pt>
                <c:pt idx="31">
                  <c:v>0.43333333333333335</c:v>
                </c:pt>
                <c:pt idx="32">
                  <c:v>0.4</c:v>
                </c:pt>
                <c:pt idx="33">
                  <c:v>0.33333333333333337</c:v>
                </c:pt>
                <c:pt idx="34">
                  <c:v>0.3</c:v>
                </c:pt>
                <c:pt idx="35">
                  <c:v>0.26666666666666666</c:v>
                </c:pt>
                <c:pt idx="36">
                  <c:v>0.23333333333333336</c:v>
                </c:pt>
                <c:pt idx="37">
                  <c:v>0.2</c:v>
                </c:pt>
                <c:pt idx="38">
                  <c:v>0.16666666666666669</c:v>
                </c:pt>
                <c:pt idx="39">
                  <c:v>0.33870967741935482</c:v>
                </c:pt>
                <c:pt idx="40">
                  <c:v>0.16129032258064518</c:v>
                </c:pt>
                <c:pt idx="41">
                  <c:v>6.4516129032258063E-2</c:v>
                </c:pt>
                <c:pt idx="42">
                  <c:v>0.5161290322580645</c:v>
                </c:pt>
                <c:pt idx="43">
                  <c:v>0.54838709677419362</c:v>
                </c:pt>
                <c:pt idx="44">
                  <c:v>0.58064516129032251</c:v>
                </c:pt>
                <c:pt idx="45">
                  <c:v>0.32258064516129037</c:v>
                </c:pt>
                <c:pt idx="46">
                  <c:v>0.41935483870967744</c:v>
                </c:pt>
                <c:pt idx="47">
                  <c:v>0.74999999999999989</c:v>
                </c:pt>
                <c:pt idx="48">
                  <c:v>0.70999999999999985</c:v>
                </c:pt>
                <c:pt idx="49">
                  <c:v>0.54999999999999993</c:v>
                </c:pt>
                <c:pt idx="50">
                  <c:v>0.52499999999999991</c:v>
                </c:pt>
                <c:pt idx="51">
                  <c:v>0.44999999999999996</c:v>
                </c:pt>
                <c:pt idx="52">
                  <c:v>0.41</c:v>
                </c:pt>
                <c:pt idx="53">
                  <c:v>0.35000000000000003</c:v>
                </c:pt>
                <c:pt idx="54">
                  <c:v>0.3</c:v>
                </c:pt>
                <c:pt idx="55">
                  <c:v>0.19999999999999998</c:v>
                </c:pt>
                <c:pt idx="56">
                  <c:v>0.15</c:v>
                </c:pt>
                <c:pt idx="57">
                  <c:v>9.9999999999999992E-2</c:v>
                </c:pt>
                <c:pt idx="58">
                  <c:v>0.4</c:v>
                </c:pt>
                <c:pt idx="59">
                  <c:v>0.33333333333333337</c:v>
                </c:pt>
                <c:pt idx="60">
                  <c:v>0.26666666666666666</c:v>
                </c:pt>
              </c:numCache>
            </c:numRef>
          </c:xVal>
          <c:yVal>
            <c:numRef>
              <c:f>'Figure 1 Soil-element method'!$H$3:$H$63</c:f>
              <c:numCache>
                <c:formatCode>General</c:formatCode>
                <c:ptCount val="61"/>
                <c:pt idx="0">
                  <c:v>56.58</c:v>
                </c:pt>
                <c:pt idx="1">
                  <c:v>78.599999999999994</c:v>
                </c:pt>
                <c:pt idx="2">
                  <c:v>85.02</c:v>
                </c:pt>
                <c:pt idx="3">
                  <c:v>73.959999999999994</c:v>
                </c:pt>
                <c:pt idx="4">
                  <c:v>87.48</c:v>
                </c:pt>
                <c:pt idx="5">
                  <c:v>28.3</c:v>
                </c:pt>
                <c:pt idx="6">
                  <c:v>48.19</c:v>
                </c:pt>
                <c:pt idx="7">
                  <c:v>67.78</c:v>
                </c:pt>
                <c:pt idx="8">
                  <c:v>55.37</c:v>
                </c:pt>
                <c:pt idx="9">
                  <c:v>66.05</c:v>
                </c:pt>
                <c:pt idx="10">
                  <c:v>78.64</c:v>
                </c:pt>
                <c:pt idx="11">
                  <c:v>74.33</c:v>
                </c:pt>
                <c:pt idx="12">
                  <c:v>87.12</c:v>
                </c:pt>
                <c:pt idx="13">
                  <c:v>90.44</c:v>
                </c:pt>
                <c:pt idx="14">
                  <c:v>42</c:v>
                </c:pt>
                <c:pt idx="15">
                  <c:v>74.55</c:v>
                </c:pt>
                <c:pt idx="16">
                  <c:v>81.12</c:v>
                </c:pt>
                <c:pt idx="17">
                  <c:v>73.959999999999994</c:v>
                </c:pt>
                <c:pt idx="18">
                  <c:v>29.17</c:v>
                </c:pt>
                <c:pt idx="19">
                  <c:v>22.57</c:v>
                </c:pt>
                <c:pt idx="20">
                  <c:v>63.4</c:v>
                </c:pt>
                <c:pt idx="21">
                  <c:v>46.6</c:v>
                </c:pt>
                <c:pt idx="22">
                  <c:v>61.49</c:v>
                </c:pt>
                <c:pt idx="23">
                  <c:v>71.239999999999995</c:v>
                </c:pt>
                <c:pt idx="24">
                  <c:v>71.06</c:v>
                </c:pt>
                <c:pt idx="25">
                  <c:v>77.41</c:v>
                </c:pt>
                <c:pt idx="26">
                  <c:v>13.14</c:v>
                </c:pt>
                <c:pt idx="27">
                  <c:v>17.28</c:v>
                </c:pt>
                <c:pt idx="28">
                  <c:v>67.73</c:v>
                </c:pt>
                <c:pt idx="29">
                  <c:v>25.73</c:v>
                </c:pt>
                <c:pt idx="30">
                  <c:v>32.409999999999997</c:v>
                </c:pt>
                <c:pt idx="31">
                  <c:v>71.77</c:v>
                </c:pt>
                <c:pt idx="32">
                  <c:v>50.42</c:v>
                </c:pt>
                <c:pt idx="33">
                  <c:v>60.63</c:v>
                </c:pt>
                <c:pt idx="34">
                  <c:v>66.83</c:v>
                </c:pt>
                <c:pt idx="35">
                  <c:v>70.52</c:v>
                </c:pt>
                <c:pt idx="36">
                  <c:v>83.99</c:v>
                </c:pt>
                <c:pt idx="37">
                  <c:v>79.319999999999993</c:v>
                </c:pt>
                <c:pt idx="38">
                  <c:v>82.77</c:v>
                </c:pt>
                <c:pt idx="39">
                  <c:v>67.33</c:v>
                </c:pt>
                <c:pt idx="40">
                  <c:v>80.11</c:v>
                </c:pt>
                <c:pt idx="41">
                  <c:v>93.08</c:v>
                </c:pt>
                <c:pt idx="42">
                  <c:v>35.11</c:v>
                </c:pt>
                <c:pt idx="43">
                  <c:v>31.06</c:v>
                </c:pt>
                <c:pt idx="45">
                  <c:v>46.73</c:v>
                </c:pt>
                <c:pt idx="46">
                  <c:v>37.22</c:v>
                </c:pt>
                <c:pt idx="47">
                  <c:v>3.35</c:v>
                </c:pt>
                <c:pt idx="48">
                  <c:v>8.51</c:v>
                </c:pt>
                <c:pt idx="49">
                  <c:v>34.950000000000003</c:v>
                </c:pt>
                <c:pt idx="50">
                  <c:v>37.9</c:v>
                </c:pt>
                <c:pt idx="51">
                  <c:v>36.65</c:v>
                </c:pt>
                <c:pt idx="52">
                  <c:v>42.28</c:v>
                </c:pt>
                <c:pt idx="53">
                  <c:v>50.62</c:v>
                </c:pt>
                <c:pt idx="54">
                  <c:v>62.17</c:v>
                </c:pt>
                <c:pt idx="55">
                  <c:v>74.53</c:v>
                </c:pt>
                <c:pt idx="56">
                  <c:v>84.15</c:v>
                </c:pt>
                <c:pt idx="57">
                  <c:v>88.37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0-4ACD-8697-CE03CFF9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1711"/>
        <c:axId val="1714312543"/>
      </c:scatterChart>
      <c:valAx>
        <c:axId val="17143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2543"/>
        <c:crosses val="autoZero"/>
        <c:crossBetween val="midCat"/>
      </c:valAx>
      <c:valAx>
        <c:axId val="17143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 Safety-Factor method'!$H$1:$H$2</c:f>
              <c:strCache>
                <c:ptCount val="2"/>
                <c:pt idx="0">
                  <c:v>DR</c:v>
                </c:pt>
                <c:pt idx="1">
                  <c:v>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7328958880139982E-2"/>
                  <c:y val="-0.18750473899095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 Safety-Factor method'!$F$3:$F$55</c:f>
              <c:numCache>
                <c:formatCode>General</c:formatCode>
                <c:ptCount val="53"/>
                <c:pt idx="0">
                  <c:v>2.5</c:v>
                </c:pt>
                <c:pt idx="1">
                  <c:v>2</c:v>
                </c:pt>
                <c:pt idx="2">
                  <c:v>1.6666666666666667</c:v>
                </c:pt>
                <c:pt idx="3">
                  <c:v>1.4285714285714286</c:v>
                </c:pt>
                <c:pt idx="4">
                  <c:v>1.25</c:v>
                </c:pt>
                <c:pt idx="5">
                  <c:v>10</c:v>
                </c:pt>
                <c:pt idx="6">
                  <c:v>7.6923076923076916</c:v>
                </c:pt>
                <c:pt idx="7">
                  <c:v>6.8965517241379306</c:v>
                </c:pt>
                <c:pt idx="8">
                  <c:v>6.666666666666667</c:v>
                </c:pt>
                <c:pt idx="9">
                  <c:v>6.0606060606060614</c:v>
                </c:pt>
                <c:pt idx="10">
                  <c:v>5.7142857142857144</c:v>
                </c:pt>
                <c:pt idx="11">
                  <c:v>5.2631578947368425</c:v>
                </c:pt>
                <c:pt idx="12">
                  <c:v>5</c:v>
                </c:pt>
                <c:pt idx="13">
                  <c:v>4.7619047619047619</c:v>
                </c:pt>
                <c:pt idx="14">
                  <c:v>4.5454545454545459</c:v>
                </c:pt>
                <c:pt idx="15">
                  <c:v>3.1249999999999996</c:v>
                </c:pt>
                <c:pt idx="16">
                  <c:v>2.6041666666666661</c:v>
                </c:pt>
                <c:pt idx="17">
                  <c:v>2.2321428571428568</c:v>
                </c:pt>
                <c:pt idx="18">
                  <c:v>1.953125</c:v>
                </c:pt>
                <c:pt idx="19">
                  <c:v>20.833333333333332</c:v>
                </c:pt>
                <c:pt idx="20">
                  <c:v>17.857142857142854</c:v>
                </c:pt>
                <c:pt idx="21">
                  <c:v>13.888888888888888</c:v>
                </c:pt>
                <c:pt idx="22">
                  <c:v>10.416666666666664</c:v>
                </c:pt>
                <c:pt idx="23">
                  <c:v>8.928571428571427</c:v>
                </c:pt>
                <c:pt idx="24">
                  <c:v>6.9444444444444446</c:v>
                </c:pt>
                <c:pt idx="25">
                  <c:v>6.4102564102564115</c:v>
                </c:pt>
                <c:pt idx="26">
                  <c:v>5.5555555555555554</c:v>
                </c:pt>
                <c:pt idx="27">
                  <c:v>4.9019607843137258</c:v>
                </c:pt>
                <c:pt idx="28">
                  <c:v>4.6296296296296298</c:v>
                </c:pt>
                <c:pt idx="29">
                  <c:v>4.166666666666667</c:v>
                </c:pt>
                <c:pt idx="30">
                  <c:v>3.9682539682539684</c:v>
                </c:pt>
                <c:pt idx="31">
                  <c:v>3.7878787878787885</c:v>
                </c:pt>
                <c:pt idx="32">
                  <c:v>3.623188405797102</c:v>
                </c:pt>
                <c:pt idx="33">
                  <c:v>3.4722222222222223</c:v>
                </c:pt>
                <c:pt idx="34">
                  <c:v>3.3333333333333335</c:v>
                </c:pt>
                <c:pt idx="35">
                  <c:v>12.406947890818858</c:v>
                </c:pt>
                <c:pt idx="36">
                  <c:v>11.123470522803116</c:v>
                </c:pt>
                <c:pt idx="37">
                  <c:v>21.50537634408602</c:v>
                </c:pt>
                <c:pt idx="38">
                  <c:v>23.041474654377883</c:v>
                </c:pt>
                <c:pt idx="39">
                  <c:v>24.813895781637715</c:v>
                </c:pt>
                <c:pt idx="40">
                  <c:v>15.360983102918588</c:v>
                </c:pt>
                <c:pt idx="41">
                  <c:v>17.921146953405021</c:v>
                </c:pt>
                <c:pt idx="42">
                  <c:v>99.999999999999957</c:v>
                </c:pt>
                <c:pt idx="43">
                  <c:v>55.55555555555555</c:v>
                </c:pt>
                <c:pt idx="44">
                  <c:v>45.454545454545446</c:v>
                </c:pt>
                <c:pt idx="45">
                  <c:v>38.46153846153846</c:v>
                </c:pt>
                <c:pt idx="46">
                  <c:v>35.714285714285708</c:v>
                </c:pt>
                <c:pt idx="47">
                  <c:v>31.25</c:v>
                </c:pt>
                <c:pt idx="48">
                  <c:v>29.411764705882351</c:v>
                </c:pt>
                <c:pt idx="49">
                  <c:v>27.777777777777775</c:v>
                </c:pt>
                <c:pt idx="50">
                  <c:v>74.074074074074076</c:v>
                </c:pt>
                <c:pt idx="51">
                  <c:v>66.666666666666671</c:v>
                </c:pt>
                <c:pt idx="52">
                  <c:v>60.606060606060616</c:v>
                </c:pt>
              </c:numCache>
            </c:numRef>
          </c:xVal>
          <c:yVal>
            <c:numRef>
              <c:f>'Figure 1 Safety-Factor method'!$H$3:$H$55</c:f>
              <c:numCache>
                <c:formatCode>General</c:formatCode>
                <c:ptCount val="53"/>
                <c:pt idx="0">
                  <c:v>0.2</c:v>
                </c:pt>
                <c:pt idx="1">
                  <c:v>0.23</c:v>
                </c:pt>
                <c:pt idx="2">
                  <c:v>0.34</c:v>
                </c:pt>
                <c:pt idx="3">
                  <c:v>0.34</c:v>
                </c:pt>
                <c:pt idx="4">
                  <c:v>0.36</c:v>
                </c:pt>
                <c:pt idx="5">
                  <c:v>0.13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0.15</c:v>
                </c:pt>
                <c:pt idx="11">
                  <c:v>0.24</c:v>
                </c:pt>
                <c:pt idx="12">
                  <c:v>0.22</c:v>
                </c:pt>
                <c:pt idx="13">
                  <c:v>0.22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0.22</c:v>
                </c:pt>
                <c:pt idx="18">
                  <c:v>0.33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0.15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0.25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0.12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0.06</c:v>
                </c:pt>
                <c:pt idx="51">
                  <c:v>0.08</c:v>
                </c:pt>
                <c:pt idx="5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B-4D1E-859E-F8DD31B7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63455"/>
        <c:axId val="1772563039"/>
      </c:scatterChart>
      <c:valAx>
        <c:axId val="17725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3039"/>
        <c:crosses val="autoZero"/>
        <c:crossBetween val="midCat"/>
      </c:valAx>
      <c:valAx>
        <c:axId val="1772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1 Safety-Factor method'!$I$1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66885389326335E-2"/>
                  <c:y val="-0.30347696121318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 Safety-Factor method'!$G$2:$G$55</c:f>
              <c:numCache>
                <c:formatCode>General</c:formatCode>
                <c:ptCount val="54"/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0.6</c:v>
                </c:pt>
                <c:pt idx="7">
                  <c:v>0.48</c:v>
                </c:pt>
                <c:pt idx="8">
                  <c:v>0.42</c:v>
                </c:pt>
                <c:pt idx="9">
                  <c:v>0.4</c:v>
                </c:pt>
                <c:pt idx="10">
                  <c:v>0.34</c:v>
                </c:pt>
                <c:pt idx="11">
                  <c:v>0.3</c:v>
                </c:pt>
                <c:pt idx="12">
                  <c:v>0.24</c:v>
                </c:pt>
                <c:pt idx="13">
                  <c:v>0.2</c:v>
                </c:pt>
                <c:pt idx="14">
                  <c:v>0.16</c:v>
                </c:pt>
                <c:pt idx="15">
                  <c:v>0.12</c:v>
                </c:pt>
                <c:pt idx="16">
                  <c:v>0.5</c:v>
                </c:pt>
                <c:pt idx="17">
                  <c:v>0.39999999999999997</c:v>
                </c:pt>
                <c:pt idx="18">
                  <c:v>0.3</c:v>
                </c:pt>
                <c:pt idx="19">
                  <c:v>0.19999999999999998</c:v>
                </c:pt>
                <c:pt idx="20">
                  <c:v>0.70000000000000007</c:v>
                </c:pt>
                <c:pt idx="21">
                  <c:v>0.65</c:v>
                </c:pt>
                <c:pt idx="22">
                  <c:v>0.54999999999999993</c:v>
                </c:pt>
                <c:pt idx="23">
                  <c:v>0.39999999999999997</c:v>
                </c:pt>
                <c:pt idx="24">
                  <c:v>0.3</c:v>
                </c:pt>
                <c:pt idx="25">
                  <c:v>0.6</c:v>
                </c:pt>
                <c:pt idx="26">
                  <c:v>0.56666666666666676</c:v>
                </c:pt>
                <c:pt idx="27">
                  <c:v>0.5</c:v>
                </c:pt>
                <c:pt idx="28">
                  <c:v>0.43333333333333335</c:v>
                </c:pt>
                <c:pt idx="29">
                  <c:v>0.4</c:v>
                </c:pt>
                <c:pt idx="30">
                  <c:v>0.33333333333333337</c:v>
                </c:pt>
                <c:pt idx="31">
                  <c:v>0.3</c:v>
                </c:pt>
                <c:pt idx="32">
                  <c:v>0.26666666666666666</c:v>
                </c:pt>
                <c:pt idx="33">
                  <c:v>0.23333333333333336</c:v>
                </c:pt>
                <c:pt idx="34">
                  <c:v>0.2</c:v>
                </c:pt>
                <c:pt idx="35">
                  <c:v>0.16666666666666669</c:v>
                </c:pt>
                <c:pt idx="36">
                  <c:v>0.16129032258064518</c:v>
                </c:pt>
                <c:pt idx="37">
                  <c:v>6.4516129032258063E-2</c:v>
                </c:pt>
                <c:pt idx="38">
                  <c:v>0.5161290322580645</c:v>
                </c:pt>
                <c:pt idx="39">
                  <c:v>0.54838709677419362</c:v>
                </c:pt>
                <c:pt idx="40">
                  <c:v>0.58064516129032251</c:v>
                </c:pt>
                <c:pt idx="41">
                  <c:v>0.32258064516129037</c:v>
                </c:pt>
                <c:pt idx="42">
                  <c:v>0.41935483870967744</c:v>
                </c:pt>
                <c:pt idx="43">
                  <c:v>0.74999999999999989</c:v>
                </c:pt>
                <c:pt idx="44">
                  <c:v>0.54999999999999993</c:v>
                </c:pt>
                <c:pt idx="45">
                  <c:v>0.44999999999999996</c:v>
                </c:pt>
                <c:pt idx="46">
                  <c:v>0.35000000000000003</c:v>
                </c:pt>
                <c:pt idx="47">
                  <c:v>0.3</c:v>
                </c:pt>
                <c:pt idx="48">
                  <c:v>0.19999999999999998</c:v>
                </c:pt>
                <c:pt idx="49">
                  <c:v>0.15</c:v>
                </c:pt>
                <c:pt idx="50">
                  <c:v>9.9999999999999992E-2</c:v>
                </c:pt>
                <c:pt idx="51">
                  <c:v>0.4</c:v>
                </c:pt>
                <c:pt idx="52">
                  <c:v>0.33333333333333337</c:v>
                </c:pt>
                <c:pt idx="53">
                  <c:v>0.26666666666666666</c:v>
                </c:pt>
              </c:numCache>
            </c:numRef>
          </c:xVal>
          <c:yVal>
            <c:numRef>
              <c:f>'Figure 1 Safety-Factor method'!$I$2:$I$55</c:f>
              <c:numCache>
                <c:formatCode>General</c:formatCode>
                <c:ptCount val="54"/>
                <c:pt idx="1">
                  <c:v>55.000000000000007</c:v>
                </c:pt>
                <c:pt idx="2">
                  <c:v>63.043478260869556</c:v>
                </c:pt>
                <c:pt idx="3">
                  <c:v>80</c:v>
                </c:pt>
                <c:pt idx="4">
                  <c:v>84.117647058823536</c:v>
                </c:pt>
                <c:pt idx="5">
                  <c:v>89.444444444444443</c:v>
                </c:pt>
                <c:pt idx="6">
                  <c:v>53.846153846153854</c:v>
                </c:pt>
                <c:pt idx="7">
                  <c:v>55.692307692307693</c:v>
                </c:pt>
                <c:pt idx="8">
                  <c:v>66.400000000000006</c:v>
                </c:pt>
                <c:pt idx="9">
                  <c:v>68</c:v>
                </c:pt>
                <c:pt idx="10">
                  <c:v>72.375</c:v>
                </c:pt>
                <c:pt idx="11">
                  <c:v>70</c:v>
                </c:pt>
                <c:pt idx="12">
                  <c:v>88</c:v>
                </c:pt>
                <c:pt idx="13">
                  <c:v>90.909090909090907</c:v>
                </c:pt>
                <c:pt idx="14">
                  <c:v>92</c:v>
                </c:pt>
                <c:pt idx="15">
                  <c:v>93.4</c:v>
                </c:pt>
                <c:pt idx="16">
                  <c:v>62.5</c:v>
                </c:pt>
                <c:pt idx="17">
                  <c:v>68</c:v>
                </c:pt>
                <c:pt idx="18">
                  <c:v>74.090909090909093</c:v>
                </c:pt>
                <c:pt idx="19">
                  <c:v>89.696969696969703</c:v>
                </c:pt>
                <c:pt idx="20">
                  <c:v>43.999999999999993</c:v>
                </c:pt>
                <c:pt idx="21">
                  <c:v>48</c:v>
                </c:pt>
                <c:pt idx="22">
                  <c:v>55.000000000000007</c:v>
                </c:pt>
                <c:pt idx="23">
                  <c:v>70.666666666666671</c:v>
                </c:pt>
                <c:pt idx="24">
                  <c:v>76</c:v>
                </c:pt>
                <c:pt idx="25">
                  <c:v>52.857142857142861</c:v>
                </c:pt>
                <c:pt idx="26">
                  <c:v>54.666666666666664</c:v>
                </c:pt>
                <c:pt idx="27">
                  <c:v>60</c:v>
                </c:pt>
                <c:pt idx="28">
                  <c:v>64.313725490196077</c:v>
                </c:pt>
                <c:pt idx="29">
                  <c:v>68.888888888888886</c:v>
                </c:pt>
                <c:pt idx="30">
                  <c:v>72.222222222222214</c:v>
                </c:pt>
                <c:pt idx="31">
                  <c:v>75</c:v>
                </c:pt>
                <c:pt idx="32">
                  <c:v>86.206896551724128</c:v>
                </c:pt>
                <c:pt idx="33">
                  <c:v>87.5</c:v>
                </c:pt>
                <c:pt idx="34">
                  <c:v>90</c:v>
                </c:pt>
                <c:pt idx="35">
                  <c:v>91.333333333333329</c:v>
                </c:pt>
                <c:pt idx="36">
                  <c:v>91.935483870967744</c:v>
                </c:pt>
                <c:pt idx="37">
                  <c:v>95.391705069124427</c:v>
                </c:pt>
                <c:pt idx="38">
                  <c:v>58.709677419354847</c:v>
                </c:pt>
                <c:pt idx="39">
                  <c:v>61.612903225806434</c:v>
                </c:pt>
                <c:pt idx="40">
                  <c:v>57.771260997067451</c:v>
                </c:pt>
                <c:pt idx="41">
                  <c:v>73.118279569892479</c:v>
                </c:pt>
                <c:pt idx="42">
                  <c:v>68.548387096774206</c:v>
                </c:pt>
                <c:pt idx="43">
                  <c:v>46.428571428571431</c:v>
                </c:pt>
                <c:pt idx="44">
                  <c:v>58.750000000000014</c:v>
                </c:pt>
                <c:pt idx="45">
                  <c:v>64.999999999999986</c:v>
                </c:pt>
                <c:pt idx="46">
                  <c:v>72.777777777777771</c:v>
                </c:pt>
                <c:pt idx="47">
                  <c:v>77.5</c:v>
                </c:pt>
                <c:pt idx="48">
                  <c:v>87.272727272727266</c:v>
                </c:pt>
                <c:pt idx="49">
                  <c:v>90.454545454545453</c:v>
                </c:pt>
                <c:pt idx="50">
                  <c:v>95</c:v>
                </c:pt>
                <c:pt idx="51">
                  <c:v>60</c:v>
                </c:pt>
                <c:pt idx="52">
                  <c:v>75</c:v>
                </c:pt>
                <c:pt idx="53">
                  <c:v>80.952380952380949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5BB-A374-FDD32F28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35071"/>
        <c:axId val="1874430911"/>
      </c:scatterChart>
      <c:valAx>
        <c:axId val="18744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0911"/>
        <c:crosses val="autoZero"/>
        <c:crossBetween val="midCat"/>
      </c:valAx>
      <c:valAx>
        <c:axId val="18744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1</xdr:row>
      <xdr:rowOff>38100</xdr:rowOff>
    </xdr:from>
    <xdr:to>
      <xdr:col>16</xdr:col>
      <xdr:colOff>319087</xdr:colOff>
      <xdr:row>16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5E80BE-C5E4-4B29-8C6F-C6C6EB32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1376362</xdr:colOff>
      <xdr:row>1</xdr:row>
      <xdr:rowOff>114300</xdr:rowOff>
    </xdr:from>
    <xdr:to>
      <xdr:col>13</xdr:col>
      <xdr:colOff>576262</xdr:colOff>
      <xdr:row>16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072E6D-D0EB-4ABB-992F-B8B3B357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0</xdr:row>
      <xdr:rowOff>152400</xdr:rowOff>
    </xdr:from>
    <xdr:to>
      <xdr:col>18</xdr:col>
      <xdr:colOff>119062</xdr:colOff>
      <xdr:row>12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DB4302-B02A-42CE-8A3A-BBBBBB11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338137</xdr:colOff>
      <xdr:row>13</xdr:row>
      <xdr:rowOff>152400</xdr:rowOff>
    </xdr:from>
    <xdr:to>
      <xdr:col>18</xdr:col>
      <xdr:colOff>109537</xdr:colOff>
      <xdr:row>27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415CBB-7127-4C88-9758-DF10EC7F5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576262</xdr:colOff>
      <xdr:row>3</xdr:row>
      <xdr:rowOff>76200</xdr:rowOff>
    </xdr:from>
    <xdr:to>
      <xdr:col>20</xdr:col>
      <xdr:colOff>347662</xdr:colOff>
      <xdr:row>17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261AD7-7DBE-4DCF-901F-DC1F248A7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633412</xdr:colOff>
      <xdr:row>17</xdr:row>
      <xdr:rowOff>95250</xdr:rowOff>
    </xdr:from>
    <xdr:to>
      <xdr:col>20</xdr:col>
      <xdr:colOff>404812</xdr:colOff>
      <xdr:row>28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70FDCF-9B62-4C80-BAC9-0E766F40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N25" sqref="N25"/>
    </sheetView>
  </sheetViews>
  <sheetFormatPr defaultColWidth="9" defaultRowHeight="15"/>
  <cols>
    <col min="1" max="1" width="24.7109375" style="1" customWidth="1"/>
    <col min="2" max="2" width="23.5703125" style="1" customWidth="1"/>
    <col min="3" max="3" width="13.28515625" style="1" customWidth="1"/>
    <col min="4" max="4" width="8.42578125" style="1" customWidth="1"/>
    <col min="5" max="8" width="15.42578125" style="1" customWidth="1"/>
    <col min="9" max="16384" width="9" style="1"/>
  </cols>
  <sheetData>
    <row r="1" spans="1:9" ht="18">
      <c r="A1" s="1" t="s">
        <v>7</v>
      </c>
      <c r="B1" s="1" t="s">
        <v>67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</row>
    <row r="2" spans="1:9">
      <c r="A2" s="1" t="s">
        <v>8</v>
      </c>
      <c r="B2" s="1" t="s">
        <v>9</v>
      </c>
      <c r="C2" s="1">
        <v>0.6</v>
      </c>
      <c r="D2" s="1">
        <v>0.3</v>
      </c>
      <c r="E2" s="1">
        <f t="shared" ref="E2:E14" si="0">C2/D2</f>
        <v>2</v>
      </c>
      <c r="F2" s="1">
        <f t="shared" ref="F2:F14" si="1">C2-D2</f>
        <v>0.3</v>
      </c>
      <c r="G2" s="1">
        <f t="shared" ref="G2:G14" si="2">F2*C2</f>
        <v>0.18</v>
      </c>
      <c r="H2" s="1">
        <f>1/G2</f>
        <v>5.5555555555555554</v>
      </c>
      <c r="I2" s="1">
        <v>0.217</v>
      </c>
    </row>
    <row r="3" spans="1:9">
      <c r="B3" s="1" t="s">
        <v>10</v>
      </c>
      <c r="C3" s="1">
        <v>0.6</v>
      </c>
      <c r="D3" s="1">
        <v>0.3</v>
      </c>
      <c r="E3" s="1">
        <f t="shared" si="0"/>
        <v>2</v>
      </c>
      <c r="F3" s="1">
        <f t="shared" si="1"/>
        <v>0.3</v>
      </c>
      <c r="G3" s="1">
        <f t="shared" si="2"/>
        <v>0.18</v>
      </c>
      <c r="H3" s="1">
        <f t="shared" ref="H3:H48" si="3">1/G3</f>
        <v>5.5555555555555554</v>
      </c>
      <c r="I3" s="1">
        <v>0.32700000000000001</v>
      </c>
    </row>
    <row r="4" spans="1:9">
      <c r="B4" s="1" t="s">
        <v>11</v>
      </c>
      <c r="C4" s="1">
        <v>0.6</v>
      </c>
      <c r="D4" s="1">
        <v>0.3</v>
      </c>
      <c r="E4" s="1">
        <f t="shared" si="0"/>
        <v>2</v>
      </c>
      <c r="F4" s="1">
        <f t="shared" si="1"/>
        <v>0.3</v>
      </c>
      <c r="G4" s="1">
        <f t="shared" si="2"/>
        <v>0.18</v>
      </c>
      <c r="H4" s="1">
        <f t="shared" si="3"/>
        <v>5.5555555555555554</v>
      </c>
      <c r="I4" s="1">
        <v>0.313</v>
      </c>
    </row>
    <row r="5" spans="1:9">
      <c r="B5" s="1" t="s">
        <v>12</v>
      </c>
      <c r="C5" s="1">
        <v>0.6</v>
      </c>
      <c r="D5" s="1">
        <v>0.15</v>
      </c>
      <c r="E5" s="1">
        <f t="shared" si="0"/>
        <v>4</v>
      </c>
      <c r="F5" s="1">
        <f t="shared" si="1"/>
        <v>0.44999999999999996</v>
      </c>
      <c r="G5" s="1">
        <f t="shared" si="2"/>
        <v>0.26999999999999996</v>
      </c>
      <c r="H5" s="1">
        <f t="shared" si="3"/>
        <v>3.7037037037037042</v>
      </c>
      <c r="I5" s="1">
        <v>0.375</v>
      </c>
    </row>
    <row r="6" spans="1:9">
      <c r="B6" s="1" t="s">
        <v>13</v>
      </c>
      <c r="C6" s="1">
        <v>0.4</v>
      </c>
      <c r="D6" s="1">
        <v>0.15</v>
      </c>
      <c r="E6" s="1">
        <f t="shared" si="0"/>
        <v>2.666666666666667</v>
      </c>
      <c r="F6" s="1">
        <f t="shared" si="1"/>
        <v>0.25</v>
      </c>
      <c r="G6" s="1">
        <f t="shared" si="2"/>
        <v>0.1</v>
      </c>
      <c r="H6" s="1">
        <f t="shared" si="3"/>
        <v>10</v>
      </c>
      <c r="I6" s="1">
        <v>0.17299999999999999</v>
      </c>
    </row>
    <row r="7" spans="1:9">
      <c r="B7" s="1" t="s">
        <v>14</v>
      </c>
      <c r="C7" s="1">
        <v>0.4</v>
      </c>
      <c r="D7" s="1">
        <v>0.15</v>
      </c>
      <c r="E7" s="1">
        <f t="shared" si="0"/>
        <v>2.666666666666667</v>
      </c>
      <c r="F7" s="1">
        <f t="shared" si="1"/>
        <v>0.25</v>
      </c>
      <c r="G7" s="1">
        <f t="shared" si="2"/>
        <v>0.1</v>
      </c>
      <c r="H7" s="1">
        <f t="shared" si="3"/>
        <v>10</v>
      </c>
      <c r="I7" s="1">
        <v>0.16900000000000001</v>
      </c>
    </row>
    <row r="8" spans="1:9">
      <c r="B8" s="1" t="s">
        <v>15</v>
      </c>
      <c r="C8" s="1">
        <v>0.4</v>
      </c>
      <c r="D8" s="1">
        <v>0.15</v>
      </c>
      <c r="E8" s="1">
        <f t="shared" si="0"/>
        <v>2.666666666666667</v>
      </c>
      <c r="F8" s="1">
        <f t="shared" si="1"/>
        <v>0.25</v>
      </c>
      <c r="G8" s="1">
        <f t="shared" si="2"/>
        <v>0.1</v>
      </c>
      <c r="H8" s="1">
        <f t="shared" si="3"/>
        <v>10</v>
      </c>
      <c r="I8" s="1">
        <v>0.18099999999999999</v>
      </c>
    </row>
    <row r="9" spans="1:9">
      <c r="B9" s="1" t="s">
        <v>16</v>
      </c>
      <c r="C9" s="1">
        <v>0.2</v>
      </c>
      <c r="D9" s="1">
        <v>0.15</v>
      </c>
      <c r="E9" s="1">
        <f t="shared" si="0"/>
        <v>1.3333333333333335</v>
      </c>
      <c r="F9" s="1">
        <f t="shared" si="1"/>
        <v>5.0000000000000017E-2</v>
      </c>
      <c r="G9" s="1">
        <f t="shared" si="2"/>
        <v>1.0000000000000004E-2</v>
      </c>
      <c r="H9" s="1">
        <f t="shared" si="3"/>
        <v>99.999999999999957</v>
      </c>
      <c r="I9" s="1">
        <v>3.9E-2</v>
      </c>
    </row>
    <row r="10" spans="1:9">
      <c r="B10" s="1" t="s">
        <v>18</v>
      </c>
      <c r="C10" s="1">
        <v>0.2</v>
      </c>
      <c r="D10" s="1">
        <v>0.15</v>
      </c>
      <c r="E10" s="1">
        <f t="shared" si="0"/>
        <v>1.3333333333333335</v>
      </c>
      <c r="F10" s="1">
        <f t="shared" si="1"/>
        <v>5.0000000000000017E-2</v>
      </c>
      <c r="G10" s="1">
        <f t="shared" si="2"/>
        <v>1.0000000000000004E-2</v>
      </c>
      <c r="H10" s="1">
        <f t="shared" si="3"/>
        <v>99.999999999999957</v>
      </c>
      <c r="I10" s="1">
        <v>5.8000000000000003E-2</v>
      </c>
    </row>
    <row r="11" spans="1:9">
      <c r="B11" s="1" t="s">
        <v>20</v>
      </c>
      <c r="C11" s="1">
        <v>0.2</v>
      </c>
      <c r="D11" s="1">
        <v>0.15</v>
      </c>
      <c r="E11" s="1">
        <f t="shared" si="0"/>
        <v>1.3333333333333335</v>
      </c>
      <c r="F11" s="1">
        <f t="shared" si="1"/>
        <v>5.0000000000000017E-2</v>
      </c>
      <c r="G11" s="1">
        <f t="shared" si="2"/>
        <v>1.0000000000000004E-2</v>
      </c>
      <c r="H11" s="1">
        <f t="shared" si="3"/>
        <v>99.999999999999957</v>
      </c>
      <c r="I11" s="1">
        <v>6.6000000000000003E-2</v>
      </c>
    </row>
    <row r="12" spans="1:9">
      <c r="B12" s="1" t="s">
        <v>22</v>
      </c>
      <c r="C12" s="1">
        <v>0.2</v>
      </c>
      <c r="D12" s="1">
        <v>0.15</v>
      </c>
      <c r="E12" s="1">
        <f t="shared" si="0"/>
        <v>1.3333333333333335</v>
      </c>
      <c r="F12" s="1">
        <f t="shared" si="1"/>
        <v>5.0000000000000017E-2</v>
      </c>
      <c r="G12" s="1">
        <f t="shared" si="2"/>
        <v>1.0000000000000004E-2</v>
      </c>
      <c r="H12" s="1">
        <f t="shared" si="3"/>
        <v>99.999999999999957</v>
      </c>
      <c r="I12" s="1">
        <v>5.6000000000000001E-2</v>
      </c>
    </row>
    <row r="13" spans="1:9">
      <c r="B13" s="1" t="s">
        <v>24</v>
      </c>
      <c r="C13" s="1">
        <v>0.2</v>
      </c>
      <c r="D13" s="1">
        <v>0.15</v>
      </c>
      <c r="E13" s="1">
        <f t="shared" si="0"/>
        <v>1.3333333333333335</v>
      </c>
      <c r="F13" s="1">
        <f t="shared" si="1"/>
        <v>5.0000000000000017E-2</v>
      </c>
      <c r="G13" s="1">
        <f t="shared" si="2"/>
        <v>1.0000000000000004E-2</v>
      </c>
      <c r="H13" s="1">
        <f t="shared" si="3"/>
        <v>99.999999999999957</v>
      </c>
      <c r="I13" s="1">
        <v>7.3999999999999996E-2</v>
      </c>
    </row>
    <row r="14" spans="1:9">
      <c r="B14" s="1" t="s">
        <v>25</v>
      </c>
      <c r="C14" s="1">
        <v>0.2</v>
      </c>
      <c r="D14" s="1">
        <v>0.15</v>
      </c>
      <c r="E14" s="1">
        <f t="shared" si="0"/>
        <v>1.3333333333333335</v>
      </c>
      <c r="F14" s="1">
        <f t="shared" si="1"/>
        <v>5.0000000000000017E-2</v>
      </c>
      <c r="G14" s="1">
        <f t="shared" si="2"/>
        <v>1.0000000000000004E-2</v>
      </c>
      <c r="H14" s="1">
        <f t="shared" si="3"/>
        <v>99.999999999999957</v>
      </c>
      <c r="I14" s="1">
        <v>5.8000000000000003E-2</v>
      </c>
    </row>
    <row r="15" spans="1:9">
      <c r="A15" s="1" t="s">
        <v>26</v>
      </c>
      <c r="B15" s="1" t="s">
        <v>27</v>
      </c>
      <c r="C15" s="1">
        <v>0.2</v>
      </c>
      <c r="D15" s="1">
        <v>0.1</v>
      </c>
      <c r="E15" s="1">
        <f>C15/D15</f>
        <v>2</v>
      </c>
      <c r="F15" s="1">
        <f>C15-D15</f>
        <v>0.1</v>
      </c>
      <c r="G15" s="1">
        <f>F15*C15</f>
        <v>2.0000000000000004E-2</v>
      </c>
      <c r="H15" s="1">
        <f t="shared" si="3"/>
        <v>49.999999999999993</v>
      </c>
      <c r="I15" s="1">
        <v>5.0999999999999997E-2</v>
      </c>
    </row>
    <row r="16" spans="1:9">
      <c r="B16" s="1" t="s">
        <v>28</v>
      </c>
      <c r="C16" s="1">
        <v>0.2</v>
      </c>
      <c r="D16" s="1">
        <v>0.1</v>
      </c>
      <c r="E16" s="1">
        <f t="shared" ref="E16:E48" si="4">C16/D16</f>
        <v>2</v>
      </c>
      <c r="F16" s="1">
        <f t="shared" ref="F16:F48" si="5">C16-D16</f>
        <v>0.1</v>
      </c>
      <c r="G16" s="1">
        <f t="shared" ref="G16:G48" si="6">F16*C16</f>
        <v>2.0000000000000004E-2</v>
      </c>
      <c r="H16" s="1">
        <f t="shared" si="3"/>
        <v>49.999999999999993</v>
      </c>
      <c r="I16" s="1">
        <v>4.5999999999999999E-2</v>
      </c>
    </row>
    <row r="17" spans="2:9">
      <c r="B17" s="1" t="s">
        <v>29</v>
      </c>
      <c r="C17" s="1">
        <v>0.2</v>
      </c>
      <c r="D17" s="1">
        <v>0.1</v>
      </c>
      <c r="E17" s="1">
        <f t="shared" si="4"/>
        <v>2</v>
      </c>
      <c r="F17" s="1">
        <f t="shared" si="5"/>
        <v>0.1</v>
      </c>
      <c r="G17" s="1">
        <f t="shared" si="6"/>
        <v>2.0000000000000004E-2</v>
      </c>
      <c r="H17" s="1">
        <f t="shared" si="3"/>
        <v>49.999999999999993</v>
      </c>
      <c r="I17" s="1">
        <v>5.0999999999999997E-2</v>
      </c>
    </row>
    <row r="18" spans="2:9">
      <c r="B18" s="1" t="s">
        <v>30</v>
      </c>
      <c r="C18" s="1">
        <v>0.2</v>
      </c>
      <c r="D18" s="1">
        <v>0.1</v>
      </c>
      <c r="E18" s="1">
        <f t="shared" si="4"/>
        <v>2</v>
      </c>
      <c r="F18" s="1">
        <f t="shared" si="5"/>
        <v>0.1</v>
      </c>
      <c r="G18" s="1">
        <f t="shared" si="6"/>
        <v>2.0000000000000004E-2</v>
      </c>
      <c r="H18" s="1">
        <f t="shared" si="3"/>
        <v>49.999999999999993</v>
      </c>
      <c r="I18" s="1">
        <v>0.08</v>
      </c>
    </row>
    <row r="19" spans="2:9">
      <c r="B19" s="1" t="s">
        <v>31</v>
      </c>
      <c r="C19" s="1">
        <v>0.2</v>
      </c>
      <c r="D19" s="1">
        <v>0.1</v>
      </c>
      <c r="E19" s="1">
        <f t="shared" si="4"/>
        <v>2</v>
      </c>
      <c r="F19" s="1">
        <f t="shared" si="5"/>
        <v>0.1</v>
      </c>
      <c r="G19" s="1">
        <f t="shared" si="6"/>
        <v>2.0000000000000004E-2</v>
      </c>
      <c r="H19" s="1">
        <f t="shared" si="3"/>
        <v>49.999999999999993</v>
      </c>
      <c r="I19" s="1">
        <v>0.03</v>
      </c>
    </row>
    <row r="20" spans="2:9">
      <c r="B20" s="1" t="s">
        <v>32</v>
      </c>
      <c r="C20" s="1">
        <v>0.2</v>
      </c>
      <c r="D20" s="1">
        <v>0.1</v>
      </c>
      <c r="E20" s="1">
        <f t="shared" si="4"/>
        <v>2</v>
      </c>
      <c r="F20" s="1">
        <f t="shared" si="5"/>
        <v>0.1</v>
      </c>
      <c r="G20" s="1">
        <f t="shared" si="6"/>
        <v>2.0000000000000004E-2</v>
      </c>
      <c r="H20" s="1">
        <f t="shared" si="3"/>
        <v>49.999999999999993</v>
      </c>
      <c r="I20" s="1">
        <v>0.05</v>
      </c>
    </row>
    <row r="21" spans="2:9">
      <c r="B21" s="1" t="s">
        <v>33</v>
      </c>
      <c r="C21" s="1">
        <v>0.6</v>
      </c>
      <c r="D21" s="1">
        <v>0.3</v>
      </c>
      <c r="E21" s="1">
        <f t="shared" si="4"/>
        <v>2</v>
      </c>
      <c r="F21" s="1">
        <f t="shared" si="5"/>
        <v>0.3</v>
      </c>
      <c r="G21" s="1">
        <f t="shared" si="6"/>
        <v>0.18</v>
      </c>
      <c r="H21" s="1">
        <f t="shared" si="3"/>
        <v>5.5555555555555554</v>
      </c>
      <c r="I21" s="1">
        <v>0.35399999999999998</v>
      </c>
    </row>
    <row r="22" spans="2:9">
      <c r="B22" s="1" t="s">
        <v>34</v>
      </c>
      <c r="C22" s="1">
        <v>0.4</v>
      </c>
      <c r="D22" s="1">
        <v>0.27</v>
      </c>
      <c r="E22" s="1">
        <f t="shared" si="4"/>
        <v>1.4814814814814814</v>
      </c>
      <c r="F22" s="1">
        <f t="shared" si="5"/>
        <v>0.13</v>
      </c>
      <c r="G22" s="1">
        <f t="shared" si="6"/>
        <v>5.2000000000000005E-2</v>
      </c>
      <c r="H22" s="1">
        <f t="shared" si="3"/>
        <v>19.23076923076923</v>
      </c>
      <c r="I22" s="1">
        <v>0.13400000000000001</v>
      </c>
    </row>
    <row r="23" spans="2:9">
      <c r="B23" s="1" t="s">
        <v>35</v>
      </c>
      <c r="C23" s="1">
        <v>0.4</v>
      </c>
      <c r="D23" s="1">
        <v>0.27</v>
      </c>
      <c r="E23" s="1">
        <f t="shared" si="4"/>
        <v>1.4814814814814814</v>
      </c>
      <c r="F23" s="1">
        <f t="shared" si="5"/>
        <v>0.13</v>
      </c>
      <c r="G23" s="1">
        <f t="shared" si="6"/>
        <v>5.2000000000000005E-2</v>
      </c>
      <c r="H23" s="1">
        <f t="shared" si="3"/>
        <v>19.23076923076923</v>
      </c>
      <c r="I23" s="1">
        <v>0.11</v>
      </c>
    </row>
    <row r="24" spans="2:9">
      <c r="B24" s="1" t="s">
        <v>36</v>
      </c>
      <c r="C24" s="1">
        <v>0.4</v>
      </c>
      <c r="D24" s="1">
        <v>0.27</v>
      </c>
      <c r="E24" s="1">
        <f t="shared" si="4"/>
        <v>1.4814814814814814</v>
      </c>
      <c r="F24" s="1">
        <f t="shared" si="5"/>
        <v>0.13</v>
      </c>
      <c r="G24" s="1">
        <f t="shared" si="6"/>
        <v>5.2000000000000005E-2</v>
      </c>
      <c r="H24" s="1">
        <f t="shared" si="3"/>
        <v>19.23076923076923</v>
      </c>
      <c r="I24" s="1">
        <v>0.111</v>
      </c>
    </row>
    <row r="25" spans="2:9">
      <c r="B25" s="1" t="s">
        <v>37</v>
      </c>
      <c r="C25" s="1">
        <v>0.4</v>
      </c>
      <c r="D25" s="1">
        <v>0.27</v>
      </c>
      <c r="E25" s="1">
        <f t="shared" si="4"/>
        <v>1.4814814814814814</v>
      </c>
      <c r="F25" s="1">
        <f t="shared" si="5"/>
        <v>0.13</v>
      </c>
      <c r="G25" s="1">
        <f t="shared" si="6"/>
        <v>5.2000000000000005E-2</v>
      </c>
      <c r="H25" s="1">
        <f t="shared" si="3"/>
        <v>19.23076923076923</v>
      </c>
      <c r="I25" s="1">
        <v>0.153</v>
      </c>
    </row>
    <row r="26" spans="2:9">
      <c r="B26" s="1" t="s">
        <v>38</v>
      </c>
      <c r="C26" s="1">
        <v>0.4</v>
      </c>
      <c r="D26" s="1">
        <v>0.32</v>
      </c>
      <c r="E26" s="1">
        <f t="shared" si="4"/>
        <v>1.25</v>
      </c>
      <c r="F26" s="1">
        <f t="shared" si="5"/>
        <v>8.0000000000000016E-2</v>
      </c>
      <c r="G26" s="1">
        <f t="shared" si="6"/>
        <v>3.2000000000000008E-2</v>
      </c>
      <c r="H26" s="1">
        <f t="shared" si="3"/>
        <v>31.249999999999993</v>
      </c>
      <c r="I26" s="1">
        <v>0.108</v>
      </c>
    </row>
    <row r="27" spans="2:9">
      <c r="B27" s="1" t="s">
        <v>39</v>
      </c>
      <c r="C27" s="1">
        <v>0.4</v>
      </c>
      <c r="D27" s="1">
        <v>0.32</v>
      </c>
      <c r="E27" s="1">
        <f t="shared" si="4"/>
        <v>1.25</v>
      </c>
      <c r="F27" s="1">
        <f t="shared" si="5"/>
        <v>8.0000000000000016E-2</v>
      </c>
      <c r="G27" s="1">
        <f t="shared" si="6"/>
        <v>3.2000000000000008E-2</v>
      </c>
      <c r="H27" s="1">
        <f t="shared" si="3"/>
        <v>31.249999999999993</v>
      </c>
      <c r="I27" s="1">
        <v>9.8000000000000004E-2</v>
      </c>
    </row>
    <row r="28" spans="2:9">
      <c r="B28" s="1" t="s">
        <v>40</v>
      </c>
      <c r="C28" s="1">
        <v>0.4</v>
      </c>
      <c r="D28" s="1">
        <v>0.32</v>
      </c>
      <c r="E28" s="1">
        <f t="shared" si="4"/>
        <v>1.25</v>
      </c>
      <c r="F28" s="1">
        <f t="shared" si="5"/>
        <v>8.0000000000000016E-2</v>
      </c>
      <c r="G28" s="1">
        <f t="shared" si="6"/>
        <v>3.2000000000000008E-2</v>
      </c>
      <c r="H28" s="1">
        <f t="shared" si="3"/>
        <v>31.249999999999993</v>
      </c>
      <c r="I28" s="1">
        <v>8.5999999999999993E-2</v>
      </c>
    </row>
    <row r="29" spans="2:9">
      <c r="B29" s="1" t="s">
        <v>41</v>
      </c>
      <c r="C29" s="1">
        <v>0.4</v>
      </c>
      <c r="D29" s="1">
        <v>0.32</v>
      </c>
      <c r="E29" s="1">
        <f t="shared" si="4"/>
        <v>1.25</v>
      </c>
      <c r="F29" s="1">
        <f t="shared" si="5"/>
        <v>8.0000000000000016E-2</v>
      </c>
      <c r="G29" s="1">
        <f t="shared" si="6"/>
        <v>3.2000000000000008E-2</v>
      </c>
      <c r="H29" s="1">
        <f t="shared" si="3"/>
        <v>31.249999999999993</v>
      </c>
      <c r="I29" s="1">
        <v>0.11600000000000001</v>
      </c>
    </row>
    <row r="30" spans="2:9">
      <c r="B30" s="1" t="s">
        <v>42</v>
      </c>
      <c r="C30" s="1">
        <v>0.4</v>
      </c>
      <c r="D30" s="1">
        <v>0.32</v>
      </c>
      <c r="E30" s="1">
        <f t="shared" si="4"/>
        <v>1.25</v>
      </c>
      <c r="F30" s="1">
        <f t="shared" si="5"/>
        <v>8.0000000000000016E-2</v>
      </c>
      <c r="G30" s="1">
        <f t="shared" si="6"/>
        <v>3.2000000000000008E-2</v>
      </c>
      <c r="H30" s="1">
        <f t="shared" si="3"/>
        <v>31.249999999999993</v>
      </c>
      <c r="I30" s="1">
        <v>8.7999999999999995E-2</v>
      </c>
    </row>
    <row r="31" spans="2:9">
      <c r="B31" s="1" t="s">
        <v>43</v>
      </c>
      <c r="C31" s="1">
        <v>0.4</v>
      </c>
      <c r="D31" s="1">
        <v>0.32</v>
      </c>
      <c r="E31" s="1">
        <f t="shared" si="4"/>
        <v>1.25</v>
      </c>
      <c r="F31" s="1">
        <f t="shared" si="5"/>
        <v>8.0000000000000016E-2</v>
      </c>
      <c r="G31" s="1">
        <f t="shared" si="6"/>
        <v>3.2000000000000008E-2</v>
      </c>
      <c r="H31" s="1">
        <f t="shared" si="3"/>
        <v>31.249999999999993</v>
      </c>
      <c r="I31" s="1">
        <v>9.4E-2</v>
      </c>
    </row>
    <row r="32" spans="2:9">
      <c r="B32" s="1" t="s">
        <v>44</v>
      </c>
      <c r="C32" s="1">
        <v>0.4</v>
      </c>
      <c r="D32" s="1">
        <v>0.32</v>
      </c>
      <c r="E32" s="1">
        <f t="shared" si="4"/>
        <v>1.25</v>
      </c>
      <c r="F32" s="1">
        <f t="shared" si="5"/>
        <v>8.0000000000000016E-2</v>
      </c>
      <c r="G32" s="1">
        <f t="shared" si="6"/>
        <v>3.2000000000000008E-2</v>
      </c>
      <c r="H32" s="1">
        <f t="shared" si="3"/>
        <v>31.249999999999993</v>
      </c>
      <c r="I32" s="1">
        <v>0.112</v>
      </c>
    </row>
    <row r="33" spans="1:9">
      <c r="B33" s="1" t="s">
        <v>45</v>
      </c>
      <c r="C33" s="1">
        <v>0.4</v>
      </c>
      <c r="D33" s="1">
        <v>0.32</v>
      </c>
      <c r="E33" s="1">
        <f t="shared" si="4"/>
        <v>1.25</v>
      </c>
      <c r="F33" s="1">
        <f t="shared" si="5"/>
        <v>8.0000000000000016E-2</v>
      </c>
      <c r="G33" s="1">
        <f t="shared" si="6"/>
        <v>3.2000000000000008E-2</v>
      </c>
      <c r="H33" s="1">
        <f t="shared" si="3"/>
        <v>31.249999999999993</v>
      </c>
      <c r="I33" s="1">
        <v>8.8999999999999996E-2</v>
      </c>
    </row>
    <row r="34" spans="1:9">
      <c r="B34" s="1" t="s">
        <v>46</v>
      </c>
      <c r="C34" s="1">
        <v>0.4</v>
      </c>
      <c r="D34" s="1">
        <v>0.32</v>
      </c>
      <c r="E34" s="1">
        <f t="shared" si="4"/>
        <v>1.25</v>
      </c>
      <c r="F34" s="1">
        <f t="shared" si="5"/>
        <v>8.0000000000000016E-2</v>
      </c>
      <c r="G34" s="1">
        <f t="shared" si="6"/>
        <v>3.2000000000000008E-2</v>
      </c>
      <c r="H34" s="1">
        <f t="shared" si="3"/>
        <v>31.249999999999993</v>
      </c>
      <c r="I34" s="1">
        <v>0.13</v>
      </c>
    </row>
    <row r="35" spans="1:9">
      <c r="A35" s="1" t="s">
        <v>47</v>
      </c>
      <c r="B35" s="1" t="s">
        <v>48</v>
      </c>
      <c r="C35" s="1">
        <v>0.8</v>
      </c>
      <c r="D35" s="1">
        <v>0.2</v>
      </c>
      <c r="E35" s="1">
        <f t="shared" si="4"/>
        <v>4</v>
      </c>
      <c r="F35" s="1">
        <f t="shared" si="5"/>
        <v>0.60000000000000009</v>
      </c>
      <c r="G35" s="1">
        <f t="shared" si="6"/>
        <v>0.48000000000000009</v>
      </c>
      <c r="H35" s="1">
        <f t="shared" si="3"/>
        <v>2.083333333333333</v>
      </c>
      <c r="I35" s="1">
        <v>0.35899999999999999</v>
      </c>
    </row>
    <row r="36" spans="1:9">
      <c r="B36" s="1" t="s">
        <v>49</v>
      </c>
      <c r="C36" s="1">
        <v>0.8</v>
      </c>
      <c r="D36" s="1">
        <v>0.2</v>
      </c>
      <c r="E36" s="1">
        <f t="shared" si="4"/>
        <v>4</v>
      </c>
      <c r="F36" s="1">
        <f t="shared" si="5"/>
        <v>0.60000000000000009</v>
      </c>
      <c r="G36" s="1">
        <f t="shared" si="6"/>
        <v>0.48000000000000009</v>
      </c>
      <c r="H36" s="1">
        <f t="shared" si="3"/>
        <v>2.083333333333333</v>
      </c>
      <c r="I36" s="1">
        <v>0.39800000000000002</v>
      </c>
    </row>
    <row r="37" spans="1:9" s="2" customFormat="1">
      <c r="B37" s="2" t="s">
        <v>50</v>
      </c>
      <c r="C37" s="2">
        <v>0.8</v>
      </c>
      <c r="D37" s="2">
        <v>0.2</v>
      </c>
      <c r="E37" s="2">
        <f t="shared" si="4"/>
        <v>4</v>
      </c>
      <c r="F37" s="2">
        <f t="shared" si="5"/>
        <v>0.60000000000000009</v>
      </c>
      <c r="G37" s="2">
        <f t="shared" si="6"/>
        <v>0.48000000000000009</v>
      </c>
      <c r="H37" s="2">
        <f t="shared" si="3"/>
        <v>2.083333333333333</v>
      </c>
      <c r="I37" s="2">
        <v>0.55100000000000005</v>
      </c>
    </row>
    <row r="38" spans="1:9">
      <c r="B38" s="1" t="s">
        <v>51</v>
      </c>
      <c r="C38" s="1">
        <v>0.8</v>
      </c>
      <c r="D38" s="1">
        <v>0.05</v>
      </c>
      <c r="E38" s="1">
        <f t="shared" si="4"/>
        <v>16</v>
      </c>
      <c r="F38" s="1">
        <f t="shared" si="5"/>
        <v>0.75</v>
      </c>
      <c r="G38" s="1">
        <f t="shared" si="6"/>
        <v>0.60000000000000009</v>
      </c>
      <c r="H38" s="1">
        <f t="shared" si="3"/>
        <v>1.6666666666666665</v>
      </c>
      <c r="I38" s="1">
        <v>0.40899999999999997</v>
      </c>
    </row>
    <row r="39" spans="1:9">
      <c r="B39" s="1" t="s">
        <v>52</v>
      </c>
      <c r="C39" s="1">
        <v>0.8</v>
      </c>
      <c r="D39" s="1">
        <v>0.05</v>
      </c>
      <c r="E39" s="1">
        <f t="shared" si="4"/>
        <v>16</v>
      </c>
      <c r="F39" s="1">
        <f t="shared" si="5"/>
        <v>0.75</v>
      </c>
      <c r="G39" s="1">
        <f t="shared" si="6"/>
        <v>0.60000000000000009</v>
      </c>
      <c r="H39" s="1">
        <f t="shared" si="3"/>
        <v>1.6666666666666665</v>
      </c>
      <c r="I39" s="1">
        <v>0.48099999999999998</v>
      </c>
    </row>
    <row r="40" spans="1:9">
      <c r="B40" s="1" t="s">
        <v>53</v>
      </c>
      <c r="C40" s="1">
        <v>0.8</v>
      </c>
      <c r="D40" s="1">
        <v>0.2</v>
      </c>
      <c r="E40" s="1">
        <f t="shared" si="4"/>
        <v>4</v>
      </c>
      <c r="F40" s="1">
        <f t="shared" si="5"/>
        <v>0.60000000000000009</v>
      </c>
      <c r="G40" s="1">
        <f t="shared" si="6"/>
        <v>0.48000000000000009</v>
      </c>
      <c r="H40" s="1">
        <f t="shared" si="3"/>
        <v>2.083333333333333</v>
      </c>
      <c r="I40" s="1">
        <v>0.5</v>
      </c>
    </row>
    <row r="41" spans="1:9">
      <c r="A41" s="1" t="s">
        <v>54</v>
      </c>
      <c r="B41" s="1" t="s">
        <v>55</v>
      </c>
      <c r="C41" s="1">
        <f>0.15+0.05</f>
        <v>0.2</v>
      </c>
      <c r="D41" s="1">
        <v>0.05</v>
      </c>
      <c r="E41" s="1">
        <f t="shared" si="4"/>
        <v>4</v>
      </c>
      <c r="F41" s="1">
        <f t="shared" si="5"/>
        <v>0.15000000000000002</v>
      </c>
      <c r="G41" s="1">
        <f t="shared" si="6"/>
        <v>3.0000000000000006E-2</v>
      </c>
      <c r="H41" s="1">
        <f t="shared" si="3"/>
        <v>33.333333333333329</v>
      </c>
      <c r="I41" s="1">
        <v>7.0000000000000007E-2</v>
      </c>
    </row>
    <row r="42" spans="1:9">
      <c r="B42" s="1" t="s">
        <v>56</v>
      </c>
      <c r="C42" s="1">
        <f>0.1+0.05</f>
        <v>0.15000000000000002</v>
      </c>
      <c r="D42" s="1">
        <v>0.05</v>
      </c>
      <c r="E42" s="1">
        <f t="shared" si="4"/>
        <v>3.0000000000000004</v>
      </c>
      <c r="F42" s="1">
        <f t="shared" si="5"/>
        <v>0.10000000000000002</v>
      </c>
      <c r="G42" s="1">
        <f t="shared" si="6"/>
        <v>1.5000000000000005E-2</v>
      </c>
      <c r="H42" s="1">
        <f t="shared" si="3"/>
        <v>66.666666666666643</v>
      </c>
      <c r="I42" s="1">
        <v>0.06</v>
      </c>
    </row>
    <row r="43" spans="1:9">
      <c r="B43" s="1" t="s">
        <v>57</v>
      </c>
      <c r="C43" s="1">
        <f>0.12+0.03</f>
        <v>0.15</v>
      </c>
      <c r="D43" s="1">
        <v>0.03</v>
      </c>
      <c r="E43" s="1">
        <f t="shared" si="4"/>
        <v>5</v>
      </c>
      <c r="F43" s="1">
        <f t="shared" si="5"/>
        <v>0.12</v>
      </c>
      <c r="G43" s="1">
        <f t="shared" si="6"/>
        <v>1.7999999999999999E-2</v>
      </c>
      <c r="H43" s="1">
        <f t="shared" si="3"/>
        <v>55.555555555555557</v>
      </c>
      <c r="I43" s="1">
        <v>0.06</v>
      </c>
    </row>
    <row r="44" spans="1:9">
      <c r="B44" s="1" t="s">
        <v>58</v>
      </c>
      <c r="C44" s="1">
        <f>0.1+0.05</f>
        <v>0.15000000000000002</v>
      </c>
      <c r="D44" s="1">
        <v>0.05</v>
      </c>
      <c r="E44" s="1">
        <f t="shared" si="4"/>
        <v>3.0000000000000004</v>
      </c>
      <c r="F44" s="1">
        <f t="shared" si="5"/>
        <v>0.10000000000000002</v>
      </c>
      <c r="G44" s="1">
        <f t="shared" si="6"/>
        <v>1.5000000000000005E-2</v>
      </c>
      <c r="H44" s="1">
        <f t="shared" si="3"/>
        <v>66.666666666666643</v>
      </c>
      <c r="I44" s="1">
        <v>0.05</v>
      </c>
    </row>
    <row r="45" spans="1:9">
      <c r="B45" s="1" t="s">
        <v>60</v>
      </c>
      <c r="C45" s="1">
        <f>0.09+0.06</f>
        <v>0.15</v>
      </c>
      <c r="D45" s="1">
        <v>0.06</v>
      </c>
      <c r="E45" s="1">
        <f t="shared" si="4"/>
        <v>2.5</v>
      </c>
      <c r="F45" s="1">
        <f t="shared" si="5"/>
        <v>0.09</v>
      </c>
      <c r="G45" s="1">
        <f t="shared" si="6"/>
        <v>1.35E-2</v>
      </c>
      <c r="H45" s="1">
        <f t="shared" si="3"/>
        <v>74.074074074074076</v>
      </c>
      <c r="I45" s="1">
        <v>0.05</v>
      </c>
    </row>
    <row r="46" spans="1:9">
      <c r="B46" s="1" t="s">
        <v>62</v>
      </c>
      <c r="C46" s="1">
        <f>0.09+0.06</f>
        <v>0.15</v>
      </c>
      <c r="D46" s="1">
        <v>0.06</v>
      </c>
      <c r="E46" s="1">
        <f t="shared" si="4"/>
        <v>2.5</v>
      </c>
      <c r="F46" s="1">
        <f t="shared" si="5"/>
        <v>0.09</v>
      </c>
      <c r="G46" s="1">
        <f t="shared" si="6"/>
        <v>1.35E-2</v>
      </c>
      <c r="H46" s="1">
        <f t="shared" si="3"/>
        <v>74.074074074074076</v>
      </c>
      <c r="I46" s="1">
        <v>0.06</v>
      </c>
    </row>
    <row r="47" spans="1:9">
      <c r="A47" s="1" t="s">
        <v>63</v>
      </c>
      <c r="B47" s="1" t="s">
        <v>64</v>
      </c>
      <c r="C47" s="1">
        <v>0.04</v>
      </c>
      <c r="D47" s="1">
        <v>1E-3</v>
      </c>
      <c r="E47" s="1">
        <f t="shared" si="4"/>
        <v>40</v>
      </c>
      <c r="F47" s="1">
        <f t="shared" si="5"/>
        <v>3.9E-2</v>
      </c>
      <c r="G47" s="1">
        <f t="shared" si="6"/>
        <v>1.56E-3</v>
      </c>
      <c r="H47" s="1">
        <f t="shared" si="3"/>
        <v>641.02564102564099</v>
      </c>
      <c r="I47" s="1">
        <v>2.5999999999999999E-2</v>
      </c>
    </row>
    <row r="48" spans="1:9">
      <c r="B48" s="1" t="s">
        <v>65</v>
      </c>
      <c r="C48" s="1">
        <v>0.04</v>
      </c>
      <c r="D48" s="1">
        <v>1E-3</v>
      </c>
      <c r="E48" s="1">
        <f t="shared" si="4"/>
        <v>40</v>
      </c>
      <c r="F48" s="1">
        <f t="shared" si="5"/>
        <v>3.9E-2</v>
      </c>
      <c r="G48" s="1">
        <f t="shared" si="6"/>
        <v>1.56E-3</v>
      </c>
      <c r="H48" s="1">
        <f t="shared" si="3"/>
        <v>641.02564102564099</v>
      </c>
      <c r="I48" s="1">
        <v>3.3000000000000002E-2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89DA-BBD1-4767-9350-593B386BAAE0}">
  <dimension ref="A1:H33"/>
  <sheetViews>
    <sheetView workbookViewId="0">
      <selection activeCell="L27" sqref="L27"/>
    </sheetView>
  </sheetViews>
  <sheetFormatPr defaultColWidth="9" defaultRowHeight="15"/>
  <cols>
    <col min="1" max="2" width="20.140625" style="2" customWidth="1"/>
    <col min="3" max="3" width="20.42578125" style="2" customWidth="1"/>
    <col min="4" max="4" width="23.5703125" style="2" customWidth="1"/>
    <col min="5" max="5" width="20.5703125" style="2" customWidth="1"/>
    <col min="6" max="6" width="23.42578125" style="2" customWidth="1"/>
    <col min="7" max="7" width="24.42578125" style="2" customWidth="1"/>
    <col min="8" max="8" width="25.42578125" style="2" customWidth="1"/>
    <col min="9" max="16384" width="9" style="2"/>
  </cols>
  <sheetData>
    <row r="1" spans="1:8">
      <c r="A1" s="2" t="s">
        <v>7</v>
      </c>
      <c r="B1" s="2" t="s">
        <v>67</v>
      </c>
      <c r="C1" s="1" t="s">
        <v>0</v>
      </c>
      <c r="D1" s="1" t="s">
        <v>1</v>
      </c>
      <c r="E1" s="1" t="s">
        <v>2</v>
      </c>
      <c r="F1" s="2" t="s">
        <v>68</v>
      </c>
      <c r="G1" s="2" t="s">
        <v>69</v>
      </c>
      <c r="H1" s="2" t="s">
        <v>6</v>
      </c>
    </row>
    <row r="2" spans="1:8">
      <c r="A2" s="2" t="s">
        <v>8</v>
      </c>
      <c r="B2" s="2" t="s">
        <v>70</v>
      </c>
      <c r="C2" s="2">
        <v>0.4</v>
      </c>
      <c r="D2" s="2">
        <v>0.15</v>
      </c>
      <c r="E2" s="2">
        <f t="shared" ref="E2:E33" si="0">D2/C2</f>
        <v>0.37499999999999994</v>
      </c>
      <c r="H2" s="2">
        <v>81.58</v>
      </c>
    </row>
    <row r="3" spans="1:8">
      <c r="B3" s="2" t="s">
        <v>12</v>
      </c>
      <c r="C3" s="2">
        <v>0.6</v>
      </c>
      <c r="D3" s="2">
        <v>0.15</v>
      </c>
      <c r="E3" s="2">
        <f t="shared" si="0"/>
        <v>0.25</v>
      </c>
      <c r="H3" s="2">
        <v>90.75</v>
      </c>
    </row>
    <row r="4" spans="1:8">
      <c r="B4" s="2" t="s">
        <v>71</v>
      </c>
      <c r="C4" s="2">
        <v>0.6</v>
      </c>
      <c r="D4" s="2">
        <v>0.3</v>
      </c>
      <c r="E4" s="2">
        <f t="shared" si="0"/>
        <v>0.5</v>
      </c>
      <c r="H4" s="2">
        <v>84.12</v>
      </c>
    </row>
    <row r="5" spans="1:8">
      <c r="B5" s="2" t="s">
        <v>72</v>
      </c>
      <c r="C5" s="2">
        <v>0.2</v>
      </c>
      <c r="D5" s="2">
        <v>0.15</v>
      </c>
      <c r="E5" s="2">
        <f t="shared" si="0"/>
        <v>0.74999999999999989</v>
      </c>
      <c r="H5" s="2">
        <v>11.36</v>
      </c>
    </row>
    <row r="6" spans="1:8">
      <c r="B6" s="2" t="s">
        <v>17</v>
      </c>
      <c r="C6" s="2">
        <v>0.2</v>
      </c>
      <c r="D6" s="2">
        <v>0.15</v>
      </c>
      <c r="E6" s="2">
        <f t="shared" si="0"/>
        <v>0.74999999999999989</v>
      </c>
      <c r="H6" s="2">
        <v>26.3</v>
      </c>
    </row>
    <row r="7" spans="1:8">
      <c r="B7" s="2" t="s">
        <v>19</v>
      </c>
      <c r="C7" s="2">
        <v>0.2</v>
      </c>
      <c r="D7" s="2">
        <v>0.15</v>
      </c>
      <c r="E7" s="2">
        <f t="shared" si="0"/>
        <v>0.74999999999999989</v>
      </c>
      <c r="H7" s="2">
        <v>11.73</v>
      </c>
    </row>
    <row r="8" spans="1:8">
      <c r="B8" s="2" t="s">
        <v>21</v>
      </c>
      <c r="C8" s="2">
        <v>0.2</v>
      </c>
      <c r="D8" s="2">
        <v>0.15</v>
      </c>
      <c r="E8" s="2">
        <f t="shared" si="0"/>
        <v>0.74999999999999989</v>
      </c>
      <c r="H8" s="2">
        <v>38.1</v>
      </c>
    </row>
    <row r="9" spans="1:8">
      <c r="B9" s="2" t="s">
        <v>23</v>
      </c>
      <c r="C9" s="2">
        <v>0.2</v>
      </c>
      <c r="D9" s="2">
        <v>0.15</v>
      </c>
      <c r="E9" s="2">
        <f t="shared" si="0"/>
        <v>0.74999999999999989</v>
      </c>
      <c r="H9" s="2">
        <v>20.52</v>
      </c>
    </row>
    <row r="10" spans="1:8">
      <c r="B10" s="2" t="s">
        <v>73</v>
      </c>
      <c r="C10" s="2">
        <v>0.2</v>
      </c>
      <c r="D10" s="2">
        <v>0.15</v>
      </c>
      <c r="E10" s="2">
        <f t="shared" si="0"/>
        <v>0.74999999999999989</v>
      </c>
      <c r="H10" s="2">
        <v>23.26</v>
      </c>
    </row>
    <row r="11" spans="1:8">
      <c r="A11" s="2" t="s">
        <v>26</v>
      </c>
      <c r="B11" s="2" t="s">
        <v>74</v>
      </c>
      <c r="C11" s="2">
        <v>0.2</v>
      </c>
      <c r="D11" s="2">
        <v>0.1</v>
      </c>
      <c r="E11" s="2">
        <f t="shared" si="0"/>
        <v>0.5</v>
      </c>
      <c r="H11" s="2">
        <v>66</v>
      </c>
    </row>
    <row r="12" spans="1:8">
      <c r="B12" s="2" t="s">
        <v>33</v>
      </c>
      <c r="C12" s="2">
        <v>0.6</v>
      </c>
      <c r="D12" s="2">
        <v>0.3</v>
      </c>
      <c r="E12" s="2">
        <f t="shared" si="0"/>
        <v>0.5</v>
      </c>
      <c r="H12" s="2">
        <v>80</v>
      </c>
    </row>
    <row r="13" spans="1:8">
      <c r="B13" s="2" t="s">
        <v>75</v>
      </c>
      <c r="C13" s="2">
        <v>0.4</v>
      </c>
      <c r="D13" s="2">
        <v>0.27</v>
      </c>
      <c r="E13" s="2">
        <f t="shared" si="0"/>
        <v>0.67500000000000004</v>
      </c>
      <c r="H13" s="2">
        <v>63</v>
      </c>
    </row>
    <row r="14" spans="1:8">
      <c r="B14" s="2" t="s">
        <v>76</v>
      </c>
      <c r="C14" s="2">
        <v>0.4</v>
      </c>
      <c r="D14" s="2">
        <v>0.32</v>
      </c>
      <c r="E14" s="2">
        <f t="shared" si="0"/>
        <v>0.79999999999999993</v>
      </c>
      <c r="H14" s="2">
        <v>52</v>
      </c>
    </row>
    <row r="15" spans="1:8">
      <c r="A15" s="1" t="s">
        <v>47</v>
      </c>
      <c r="B15" s="1" t="s">
        <v>48</v>
      </c>
      <c r="C15" s="2">
        <v>0.8</v>
      </c>
      <c r="D15" s="2">
        <v>0.2</v>
      </c>
      <c r="E15" s="2">
        <f t="shared" si="0"/>
        <v>0.25</v>
      </c>
      <c r="F15" s="3">
        <v>0.32</v>
      </c>
      <c r="G15" s="3">
        <v>0.22500000000000001</v>
      </c>
      <c r="H15" s="2">
        <f t="shared" ref="H15:H20" si="1">(1-G15*D15/F15*C15)*100</f>
        <v>88.75</v>
      </c>
    </row>
    <row r="16" spans="1:8">
      <c r="B16" s="1" t="s">
        <v>49</v>
      </c>
      <c r="C16" s="2">
        <v>0.8</v>
      </c>
      <c r="D16" s="2">
        <v>0.2</v>
      </c>
      <c r="E16" s="2">
        <f t="shared" si="0"/>
        <v>0.25</v>
      </c>
      <c r="F16" s="3">
        <v>0.39</v>
      </c>
      <c r="G16" s="3">
        <v>0.22500000000000001</v>
      </c>
      <c r="H16" s="2">
        <f t="shared" si="1"/>
        <v>90.769230769230774</v>
      </c>
    </row>
    <row r="17" spans="1:8">
      <c r="B17" s="2" t="s">
        <v>50</v>
      </c>
      <c r="C17" s="2">
        <v>0.8</v>
      </c>
      <c r="D17" s="2">
        <v>0.2</v>
      </c>
      <c r="E17" s="2">
        <f t="shared" si="0"/>
        <v>0.25</v>
      </c>
      <c r="F17" s="3">
        <v>0.52</v>
      </c>
      <c r="G17" s="3">
        <v>0.3</v>
      </c>
      <c r="H17" s="2">
        <f t="shared" si="1"/>
        <v>90.769230769230774</v>
      </c>
    </row>
    <row r="18" spans="1:8">
      <c r="B18" s="1" t="s">
        <v>51</v>
      </c>
      <c r="C18" s="2">
        <v>0.8</v>
      </c>
      <c r="D18" s="2">
        <v>0.05</v>
      </c>
      <c r="E18" s="2">
        <f t="shared" si="0"/>
        <v>6.25E-2</v>
      </c>
      <c r="F18" s="3">
        <v>0.33</v>
      </c>
      <c r="G18" s="3">
        <v>0.15</v>
      </c>
      <c r="H18" s="2">
        <f t="shared" si="1"/>
        <v>98.181818181818187</v>
      </c>
    </row>
    <row r="19" spans="1:8">
      <c r="B19" s="1" t="s">
        <v>52</v>
      </c>
      <c r="C19" s="2">
        <v>0.8</v>
      </c>
      <c r="D19" s="2">
        <v>0.05</v>
      </c>
      <c r="E19" s="2">
        <f t="shared" si="0"/>
        <v>6.25E-2</v>
      </c>
      <c r="F19" s="3">
        <v>0.43</v>
      </c>
      <c r="G19" s="3">
        <v>0.25</v>
      </c>
      <c r="H19" s="2">
        <f t="shared" si="1"/>
        <v>97.674418604651152</v>
      </c>
    </row>
    <row r="20" spans="1:8">
      <c r="B20" s="1" t="s">
        <v>53</v>
      </c>
      <c r="C20" s="2">
        <v>0.8</v>
      </c>
      <c r="D20" s="2">
        <v>0.2</v>
      </c>
      <c r="E20" s="2">
        <f t="shared" si="0"/>
        <v>0.25</v>
      </c>
      <c r="F20" s="3">
        <v>0.49</v>
      </c>
      <c r="G20" s="3">
        <v>0.4</v>
      </c>
      <c r="H20" s="2">
        <f t="shared" si="1"/>
        <v>86.938775510204081</v>
      </c>
    </row>
    <row r="21" spans="1:8">
      <c r="A21" s="2" t="s">
        <v>77</v>
      </c>
      <c r="B21" s="1" t="s">
        <v>55</v>
      </c>
      <c r="C21" s="2">
        <v>0.8</v>
      </c>
      <c r="D21" s="2">
        <v>0.09</v>
      </c>
      <c r="E21" s="2">
        <f t="shared" si="0"/>
        <v>0.11249999999999999</v>
      </c>
      <c r="F21" s="3">
        <v>0.153</v>
      </c>
      <c r="G21" s="3">
        <v>0.09</v>
      </c>
      <c r="H21" s="2">
        <v>98.529003608104361</v>
      </c>
    </row>
    <row r="22" spans="1:8">
      <c r="B22" s="1" t="s">
        <v>56</v>
      </c>
      <c r="C22" s="2">
        <v>0.8</v>
      </c>
      <c r="D22" s="2">
        <v>0.14000000000000001</v>
      </c>
      <c r="E22" s="2">
        <f t="shared" si="0"/>
        <v>0.17500000000000002</v>
      </c>
      <c r="F22" s="3">
        <v>0.14899999999999999</v>
      </c>
      <c r="G22" s="3">
        <v>0.14000000000000001</v>
      </c>
      <c r="H22" s="2">
        <v>95.259193619849356</v>
      </c>
    </row>
    <row r="23" spans="1:8">
      <c r="B23" s="1" t="s">
        <v>57</v>
      </c>
      <c r="C23" s="2">
        <v>0.8</v>
      </c>
      <c r="D23" s="2">
        <v>0.04</v>
      </c>
      <c r="E23" s="2">
        <f t="shared" si="0"/>
        <v>4.9999999999999996E-2</v>
      </c>
      <c r="F23" s="3">
        <v>0.14599999999999999</v>
      </c>
      <c r="G23" s="3">
        <v>0.04</v>
      </c>
      <c r="H23" s="2">
        <v>98.490865766481335</v>
      </c>
    </row>
    <row r="24" spans="1:8">
      <c r="B24" s="1" t="s">
        <v>62</v>
      </c>
      <c r="C24" s="2">
        <v>0.5</v>
      </c>
      <c r="D24" s="2">
        <v>0.13</v>
      </c>
      <c r="E24" s="2">
        <f t="shared" si="0"/>
        <v>0.26</v>
      </c>
      <c r="F24" s="3">
        <v>7.8E-2</v>
      </c>
      <c r="G24" s="3">
        <v>0.13</v>
      </c>
      <c r="H24" s="2">
        <v>73.95234182415777</v>
      </c>
    </row>
    <row r="25" spans="1:8">
      <c r="A25" s="2" t="s">
        <v>78</v>
      </c>
      <c r="B25" s="1" t="s">
        <v>55</v>
      </c>
      <c r="C25" s="2">
        <v>0.25</v>
      </c>
      <c r="D25" s="2">
        <v>2.4163265306122447E-2</v>
      </c>
      <c r="E25" s="2">
        <f t="shared" si="0"/>
        <v>9.6653061224489786E-2</v>
      </c>
      <c r="F25" s="3">
        <v>5.8000000000000003E-2</v>
      </c>
      <c r="G25" s="3">
        <v>4.9000000000000002E-2</v>
      </c>
      <c r="H25" s="2">
        <v>91.850220264317187</v>
      </c>
    </row>
    <row r="26" spans="1:8">
      <c r="B26" s="1" t="s">
        <v>56</v>
      </c>
      <c r="C26" s="2">
        <v>0.25</v>
      </c>
      <c r="D26" s="2">
        <v>1.9387755102040816E-2</v>
      </c>
      <c r="E26" s="2">
        <f t="shared" si="0"/>
        <v>7.7551020408163265E-2</v>
      </c>
      <c r="F26" s="3">
        <v>5.6000000000000001E-2</v>
      </c>
      <c r="G26" s="3">
        <v>4.9000000000000002E-2</v>
      </c>
      <c r="H26" s="2">
        <v>93.155619596541783</v>
      </c>
    </row>
    <row r="27" spans="1:8">
      <c r="B27" s="1" t="s">
        <v>57</v>
      </c>
      <c r="C27" s="2">
        <v>0.25</v>
      </c>
      <c r="D27" s="2">
        <v>2.4793650793650795E-2</v>
      </c>
      <c r="E27" s="2">
        <f t="shared" si="0"/>
        <v>9.9174603174603179E-2</v>
      </c>
      <c r="F27" s="3">
        <v>5.7000000000000002E-2</v>
      </c>
      <c r="G27" s="3">
        <v>6.3E-2</v>
      </c>
      <c r="H27" s="2">
        <v>89.053959355290829</v>
      </c>
    </row>
    <row r="28" spans="1:8">
      <c r="B28" s="1" t="s">
        <v>58</v>
      </c>
      <c r="C28" s="2">
        <v>0.25</v>
      </c>
      <c r="D28" s="2">
        <v>1.2E-2</v>
      </c>
      <c r="E28" s="2">
        <f t="shared" si="0"/>
        <v>4.8000000000000001E-2</v>
      </c>
      <c r="F28" s="3">
        <v>5.3999999999999999E-2</v>
      </c>
      <c r="G28" s="3">
        <v>4.2000000000000003E-2</v>
      </c>
      <c r="H28" s="2">
        <v>96.300645918966538</v>
      </c>
    </row>
    <row r="29" spans="1:8">
      <c r="B29" s="1" t="s">
        <v>59</v>
      </c>
      <c r="C29" s="2">
        <v>0.25</v>
      </c>
      <c r="D29" s="2">
        <v>8.5116279069767445E-3</v>
      </c>
      <c r="E29" s="2">
        <f t="shared" si="0"/>
        <v>3.4046511627906978E-2</v>
      </c>
      <c r="F29" s="3">
        <v>6.0999999999999999E-2</v>
      </c>
      <c r="G29" s="3">
        <v>6.0999999999999999E-2</v>
      </c>
      <c r="H29" s="2">
        <v>97.305653710247356</v>
      </c>
    </row>
    <row r="30" spans="1:8">
      <c r="B30" s="1" t="s">
        <v>61</v>
      </c>
      <c r="C30" s="2">
        <v>0.25</v>
      </c>
      <c r="D30" s="2">
        <v>4.7475409836065581E-2</v>
      </c>
      <c r="E30" s="2">
        <f t="shared" si="0"/>
        <v>0.18990163934426232</v>
      </c>
      <c r="F30" s="3">
        <v>4.2999999999999997E-2</v>
      </c>
      <c r="G30" s="3">
        <v>2.3E-2</v>
      </c>
      <c r="H30" s="2">
        <v>80.92980376662716</v>
      </c>
    </row>
    <row r="31" spans="1:8">
      <c r="B31" s="1" t="s">
        <v>79</v>
      </c>
      <c r="C31" s="2">
        <v>0.25</v>
      </c>
      <c r="D31" s="2">
        <v>1.1304347826086959E-2</v>
      </c>
      <c r="E31" s="2">
        <f t="shared" si="0"/>
        <v>4.5217391304347834E-2</v>
      </c>
      <c r="F31" s="3">
        <v>2.8000000000000001E-2</v>
      </c>
      <c r="G31" s="3">
        <v>0.03</v>
      </c>
      <c r="H31" s="2">
        <v>97.576887232059647</v>
      </c>
    </row>
    <row r="32" spans="1:8">
      <c r="B32" s="1" t="s">
        <v>80</v>
      </c>
      <c r="C32" s="2">
        <v>0.25</v>
      </c>
      <c r="D32" s="2">
        <v>1.4733333333333334E-2</v>
      </c>
      <c r="E32" s="2">
        <f t="shared" si="0"/>
        <v>5.8933333333333338E-2</v>
      </c>
      <c r="F32" s="3">
        <v>2.5999999999999999E-2</v>
      </c>
      <c r="G32" s="3">
        <v>3.4000000000000002E-2</v>
      </c>
      <c r="H32" s="2">
        <v>93.69652025099829</v>
      </c>
    </row>
    <row r="33" spans="2:8">
      <c r="B33" s="1" t="s">
        <v>81</v>
      </c>
      <c r="C33" s="2">
        <v>0.25</v>
      </c>
      <c r="D33" s="2">
        <v>1.6588235294117647E-2</v>
      </c>
      <c r="E33" s="2">
        <f t="shared" si="0"/>
        <v>6.6352941176470587E-2</v>
      </c>
      <c r="H33" s="2">
        <v>91.341725514276945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F718-B5AA-4424-BA45-762127D6363C}">
  <dimension ref="A1:I63"/>
  <sheetViews>
    <sheetView workbookViewId="0">
      <selection activeCell="V25" sqref="V25"/>
    </sheetView>
  </sheetViews>
  <sheetFormatPr defaultColWidth="9" defaultRowHeight="15"/>
  <cols>
    <col min="1" max="4" width="9" style="1"/>
    <col min="5" max="5" width="17.85546875" style="1" customWidth="1"/>
    <col min="6" max="7" width="18.85546875" style="1" customWidth="1"/>
    <col min="8" max="16384" width="9" style="1"/>
  </cols>
  <sheetData>
    <row r="1" spans="1:9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</v>
      </c>
      <c r="H1" s="1" t="s">
        <v>6</v>
      </c>
      <c r="I1" s="1" t="s">
        <v>66</v>
      </c>
    </row>
    <row r="2" spans="1:9">
      <c r="A2" s="1" t="s">
        <v>84</v>
      </c>
      <c r="B2" s="1" t="s">
        <v>84</v>
      </c>
      <c r="D2" s="1" t="s">
        <v>84</v>
      </c>
      <c r="I2" s="1" t="s">
        <v>84</v>
      </c>
    </row>
    <row r="3" spans="1:9">
      <c r="A3" s="1">
        <v>1</v>
      </c>
      <c r="B3" s="1">
        <v>0.6</v>
      </c>
      <c r="C3" s="1">
        <f t="shared" ref="C3:C63" si="0">A3/B3</f>
        <v>1.6666666666666667</v>
      </c>
      <c r="D3" s="1">
        <f t="shared" ref="D3:D63" si="1">A3-B3</f>
        <v>0.4</v>
      </c>
      <c r="E3" s="1">
        <f t="shared" ref="E3:E63" si="2">D3*A3</f>
        <v>0.4</v>
      </c>
      <c r="F3" s="1">
        <f t="shared" ref="F3:F63" si="3">1/E3</f>
        <v>2.5</v>
      </c>
      <c r="G3" s="1">
        <f t="shared" ref="G3:G63" si="4">B3/A3</f>
        <v>0.6</v>
      </c>
      <c r="H3" s="1">
        <v>56.58</v>
      </c>
      <c r="I3" s="1">
        <v>0.249</v>
      </c>
    </row>
    <row r="4" spans="1:9">
      <c r="A4" s="1">
        <v>1</v>
      </c>
      <c r="B4" s="1">
        <v>0.5</v>
      </c>
      <c r="C4" s="1">
        <f t="shared" si="0"/>
        <v>2</v>
      </c>
      <c r="D4" s="1">
        <f t="shared" si="1"/>
        <v>0.5</v>
      </c>
      <c r="E4" s="1">
        <f t="shared" si="2"/>
        <v>0.5</v>
      </c>
      <c r="F4" s="1">
        <f t="shared" si="3"/>
        <v>2</v>
      </c>
      <c r="G4" s="1">
        <f t="shared" si="4"/>
        <v>0.5</v>
      </c>
      <c r="H4" s="1">
        <v>78.599999999999994</v>
      </c>
      <c r="I4" s="1">
        <v>0.32700000000000001</v>
      </c>
    </row>
    <row r="5" spans="1:9">
      <c r="A5" s="1">
        <v>1</v>
      </c>
      <c r="B5" s="1">
        <v>0.4</v>
      </c>
      <c r="C5" s="1">
        <f t="shared" si="0"/>
        <v>2.5</v>
      </c>
      <c r="D5" s="1">
        <f t="shared" si="1"/>
        <v>0.6</v>
      </c>
      <c r="E5" s="1">
        <f t="shared" si="2"/>
        <v>0.6</v>
      </c>
      <c r="F5" s="1">
        <f t="shared" si="3"/>
        <v>1.6666666666666667</v>
      </c>
      <c r="G5" s="1">
        <f t="shared" si="4"/>
        <v>0.4</v>
      </c>
      <c r="H5" s="1">
        <v>85.02</v>
      </c>
      <c r="I5" s="1">
        <v>0.374</v>
      </c>
    </row>
    <row r="6" spans="1:9">
      <c r="A6" s="1">
        <v>1</v>
      </c>
      <c r="B6" s="1">
        <v>0.3</v>
      </c>
      <c r="C6" s="1">
        <f t="shared" si="0"/>
        <v>3.3333333333333335</v>
      </c>
      <c r="D6" s="1">
        <f t="shared" si="1"/>
        <v>0.7</v>
      </c>
      <c r="E6" s="1">
        <f t="shared" si="2"/>
        <v>0.7</v>
      </c>
      <c r="F6" s="1">
        <f t="shared" si="3"/>
        <v>1.4285714285714286</v>
      </c>
      <c r="G6" s="1">
        <f t="shared" si="4"/>
        <v>0.3</v>
      </c>
      <c r="H6" s="1">
        <v>73.959999999999994</v>
      </c>
      <c r="I6" s="1">
        <v>0.34799999999999998</v>
      </c>
    </row>
    <row r="7" spans="1:9">
      <c r="A7" s="1">
        <v>1</v>
      </c>
      <c r="B7" s="1">
        <v>0.2</v>
      </c>
      <c r="C7" s="1">
        <f t="shared" si="0"/>
        <v>5</v>
      </c>
      <c r="D7" s="1">
        <f t="shared" si="1"/>
        <v>0.8</v>
      </c>
      <c r="E7" s="1">
        <f t="shared" si="2"/>
        <v>0.8</v>
      </c>
      <c r="F7" s="1">
        <f t="shared" si="3"/>
        <v>1.25</v>
      </c>
      <c r="G7" s="1">
        <f t="shared" si="4"/>
        <v>0.2</v>
      </c>
      <c r="H7" s="1">
        <v>87.48</v>
      </c>
      <c r="I7" s="1">
        <v>0.51700000000000002</v>
      </c>
    </row>
    <row r="8" spans="1:9">
      <c r="A8" s="1">
        <v>0.5</v>
      </c>
      <c r="B8" s="1">
        <v>0.3</v>
      </c>
      <c r="C8" s="1">
        <f t="shared" si="0"/>
        <v>1.6666666666666667</v>
      </c>
      <c r="D8" s="1">
        <f t="shared" si="1"/>
        <v>0.2</v>
      </c>
      <c r="E8" s="1">
        <f t="shared" si="2"/>
        <v>0.1</v>
      </c>
      <c r="F8" s="1">
        <f t="shared" si="3"/>
        <v>10</v>
      </c>
      <c r="G8" s="1">
        <f t="shared" si="4"/>
        <v>0.6</v>
      </c>
      <c r="H8" s="1">
        <v>28.3</v>
      </c>
      <c r="I8" s="1">
        <v>0.16300000000000001</v>
      </c>
    </row>
    <row r="9" spans="1:9">
      <c r="A9" s="1">
        <v>0.5</v>
      </c>
      <c r="B9" s="1">
        <v>0.25</v>
      </c>
      <c r="C9" s="1">
        <f t="shared" si="0"/>
        <v>2</v>
      </c>
      <c r="D9" s="1">
        <f t="shared" si="1"/>
        <v>0.25</v>
      </c>
      <c r="E9" s="1">
        <f t="shared" si="2"/>
        <v>0.125</v>
      </c>
      <c r="F9" s="1">
        <f t="shared" si="3"/>
        <v>8</v>
      </c>
      <c r="G9" s="1">
        <f t="shared" si="4"/>
        <v>0.5</v>
      </c>
      <c r="H9" s="1">
        <v>48.19</v>
      </c>
      <c r="I9" s="1">
        <v>0.187</v>
      </c>
    </row>
    <row r="10" spans="1:9">
      <c r="A10" s="1">
        <v>0.5</v>
      </c>
      <c r="B10" s="1">
        <v>0.24</v>
      </c>
      <c r="C10" s="1">
        <f t="shared" si="0"/>
        <v>2.0833333333333335</v>
      </c>
      <c r="D10" s="1">
        <f t="shared" si="1"/>
        <v>0.26</v>
      </c>
      <c r="E10" s="1">
        <f t="shared" si="2"/>
        <v>0.13</v>
      </c>
      <c r="F10" s="1">
        <f t="shared" si="3"/>
        <v>7.6923076923076916</v>
      </c>
      <c r="G10" s="1">
        <f t="shared" si="4"/>
        <v>0.48</v>
      </c>
      <c r="H10" s="1">
        <v>67.78</v>
      </c>
      <c r="I10" s="1">
        <v>0.17699999999999999</v>
      </c>
    </row>
    <row r="11" spans="1:9">
      <c r="A11" s="1">
        <v>0.5</v>
      </c>
      <c r="B11" s="1">
        <v>0.21</v>
      </c>
      <c r="C11" s="1">
        <f t="shared" si="0"/>
        <v>2.3809523809523809</v>
      </c>
      <c r="D11" s="1">
        <f t="shared" si="1"/>
        <v>0.29000000000000004</v>
      </c>
      <c r="E11" s="1">
        <f t="shared" si="2"/>
        <v>0.14500000000000002</v>
      </c>
      <c r="F11" s="1">
        <f t="shared" si="3"/>
        <v>6.8965517241379306</v>
      </c>
      <c r="G11" s="1">
        <f t="shared" si="4"/>
        <v>0.42</v>
      </c>
      <c r="H11" s="1">
        <v>55.37</v>
      </c>
      <c r="I11" s="1">
        <v>0.122</v>
      </c>
    </row>
    <row r="12" spans="1:9">
      <c r="A12" s="1">
        <v>0.5</v>
      </c>
      <c r="B12" s="1">
        <v>0.17</v>
      </c>
      <c r="C12" s="1">
        <f t="shared" si="0"/>
        <v>2.9411764705882351</v>
      </c>
      <c r="D12" s="1">
        <f t="shared" si="1"/>
        <v>0.32999999999999996</v>
      </c>
      <c r="E12" s="1">
        <f t="shared" si="2"/>
        <v>0.16499999999999998</v>
      </c>
      <c r="F12" s="1">
        <f t="shared" si="3"/>
        <v>6.0606060606060614</v>
      </c>
      <c r="G12" s="1">
        <f t="shared" si="4"/>
        <v>0.34</v>
      </c>
      <c r="H12" s="1">
        <v>66.05</v>
      </c>
      <c r="I12" s="1">
        <v>0.151</v>
      </c>
    </row>
    <row r="13" spans="1:9">
      <c r="A13" s="1">
        <v>0.5</v>
      </c>
      <c r="B13" s="1">
        <v>0.12</v>
      </c>
      <c r="C13" s="1">
        <f t="shared" si="0"/>
        <v>4.166666666666667</v>
      </c>
      <c r="D13" s="1">
        <f t="shared" si="1"/>
        <v>0.38</v>
      </c>
      <c r="E13" s="1">
        <f t="shared" si="2"/>
        <v>0.19</v>
      </c>
      <c r="F13" s="1">
        <f t="shared" si="3"/>
        <v>5.2631578947368425</v>
      </c>
      <c r="G13" s="1">
        <f t="shared" si="4"/>
        <v>0.24</v>
      </c>
      <c r="H13" s="1">
        <v>78.64</v>
      </c>
      <c r="I13" s="1">
        <v>0.19400000000000001</v>
      </c>
    </row>
    <row r="14" spans="1:9">
      <c r="A14" s="1">
        <v>0.5</v>
      </c>
      <c r="B14" s="1">
        <v>0.1</v>
      </c>
      <c r="C14" s="1">
        <f t="shared" si="0"/>
        <v>5</v>
      </c>
      <c r="D14" s="1">
        <f t="shared" si="1"/>
        <v>0.4</v>
      </c>
      <c r="E14" s="1">
        <f t="shared" si="2"/>
        <v>0.2</v>
      </c>
      <c r="F14" s="1">
        <f t="shared" si="3"/>
        <v>5</v>
      </c>
      <c r="G14" s="1">
        <f t="shared" si="4"/>
        <v>0.2</v>
      </c>
      <c r="H14" s="1">
        <v>74.33</v>
      </c>
      <c r="I14" s="1">
        <v>0.20200000000000001</v>
      </c>
    </row>
    <row r="15" spans="1:9">
      <c r="A15" s="1">
        <v>0.5</v>
      </c>
      <c r="B15" s="1">
        <v>0.08</v>
      </c>
      <c r="C15" s="1">
        <f t="shared" si="0"/>
        <v>6.25</v>
      </c>
      <c r="D15" s="1">
        <f t="shared" si="1"/>
        <v>0.42</v>
      </c>
      <c r="E15" s="1">
        <f t="shared" si="2"/>
        <v>0.21</v>
      </c>
      <c r="F15" s="1">
        <f t="shared" si="3"/>
        <v>4.7619047619047619</v>
      </c>
      <c r="G15" s="1">
        <f t="shared" si="4"/>
        <v>0.16</v>
      </c>
      <c r="H15" s="1">
        <v>87.12</v>
      </c>
      <c r="I15" s="1">
        <v>0.20300000000000001</v>
      </c>
    </row>
    <row r="16" spans="1:9">
      <c r="A16" s="1">
        <v>0.5</v>
      </c>
      <c r="B16" s="1">
        <v>0.06</v>
      </c>
      <c r="C16" s="1">
        <f t="shared" si="0"/>
        <v>8.3333333333333339</v>
      </c>
      <c r="D16" s="1">
        <f t="shared" si="1"/>
        <v>0.44</v>
      </c>
      <c r="E16" s="1">
        <f t="shared" si="2"/>
        <v>0.22</v>
      </c>
      <c r="F16" s="1">
        <f t="shared" si="3"/>
        <v>4.5454545454545459</v>
      </c>
      <c r="G16" s="1">
        <f t="shared" si="4"/>
        <v>0.12</v>
      </c>
      <c r="H16" s="1">
        <v>90.44</v>
      </c>
      <c r="I16" s="1">
        <v>0.20330000000000001</v>
      </c>
    </row>
    <row r="17" spans="1:9">
      <c r="A17" s="1">
        <v>0.8</v>
      </c>
      <c r="B17" s="1">
        <f>B3*0.8</f>
        <v>0.48</v>
      </c>
      <c r="C17" s="1">
        <f t="shared" si="0"/>
        <v>1.6666666666666667</v>
      </c>
      <c r="D17" s="1">
        <f t="shared" si="1"/>
        <v>0.32000000000000006</v>
      </c>
      <c r="E17" s="1">
        <f t="shared" si="2"/>
        <v>0.25600000000000006</v>
      </c>
      <c r="F17" s="1">
        <f t="shared" si="3"/>
        <v>3.9062499999999991</v>
      </c>
      <c r="G17" s="1">
        <f t="shared" si="4"/>
        <v>0.6</v>
      </c>
      <c r="H17" s="1">
        <v>42</v>
      </c>
    </row>
    <row r="18" spans="1:9">
      <c r="A18" s="1">
        <v>0.8</v>
      </c>
      <c r="B18" s="1">
        <f>B4*0.8</f>
        <v>0.4</v>
      </c>
      <c r="C18" s="1">
        <f t="shared" si="0"/>
        <v>2</v>
      </c>
      <c r="D18" s="1">
        <f t="shared" si="1"/>
        <v>0.4</v>
      </c>
      <c r="E18" s="1">
        <f t="shared" si="2"/>
        <v>0.32000000000000006</v>
      </c>
      <c r="F18" s="1">
        <f t="shared" si="3"/>
        <v>3.1249999999999996</v>
      </c>
      <c r="G18" s="1">
        <f t="shared" si="4"/>
        <v>0.5</v>
      </c>
      <c r="H18" s="1">
        <v>74.55</v>
      </c>
      <c r="I18" s="1">
        <v>0.252</v>
      </c>
    </row>
    <row r="19" spans="1:9">
      <c r="A19" s="1">
        <v>0.8</v>
      </c>
      <c r="B19" s="1">
        <f>B5*0.8</f>
        <v>0.32000000000000006</v>
      </c>
      <c r="C19" s="1">
        <f t="shared" si="0"/>
        <v>2.4999999999999996</v>
      </c>
      <c r="D19" s="1">
        <f t="shared" si="1"/>
        <v>0.48</v>
      </c>
      <c r="E19" s="1">
        <f t="shared" si="2"/>
        <v>0.38400000000000001</v>
      </c>
      <c r="F19" s="1">
        <f t="shared" si="3"/>
        <v>2.6041666666666665</v>
      </c>
      <c r="G19" s="1">
        <f t="shared" si="4"/>
        <v>0.40000000000000008</v>
      </c>
      <c r="H19" s="1">
        <v>81.12</v>
      </c>
      <c r="I19" s="1">
        <v>0.27100000000000002</v>
      </c>
    </row>
    <row r="20" spans="1:9">
      <c r="A20" s="1">
        <v>0.8</v>
      </c>
      <c r="B20" s="1">
        <f>B6*0.8</f>
        <v>0.24</v>
      </c>
      <c r="C20" s="1">
        <f t="shared" si="0"/>
        <v>3.3333333333333335</v>
      </c>
      <c r="D20" s="1">
        <f t="shared" si="1"/>
        <v>0.56000000000000005</v>
      </c>
      <c r="E20" s="1">
        <f t="shared" si="2"/>
        <v>0.44800000000000006</v>
      </c>
      <c r="F20" s="1">
        <f t="shared" si="3"/>
        <v>2.2321428571428568</v>
      </c>
      <c r="G20" s="1">
        <f t="shared" si="4"/>
        <v>0.3</v>
      </c>
      <c r="H20" s="1">
        <v>73.959999999999994</v>
      </c>
      <c r="I20" s="1">
        <v>0.34899999999999998</v>
      </c>
    </row>
    <row r="21" spans="1:9">
      <c r="A21" s="1">
        <v>0.4</v>
      </c>
      <c r="B21" s="1">
        <v>0.26</v>
      </c>
      <c r="C21" s="1">
        <f t="shared" si="0"/>
        <v>1.5384615384615385</v>
      </c>
      <c r="D21" s="1">
        <f t="shared" si="1"/>
        <v>0.14000000000000001</v>
      </c>
      <c r="E21" s="1">
        <f t="shared" si="2"/>
        <v>5.6000000000000008E-2</v>
      </c>
      <c r="F21" s="1">
        <f t="shared" si="3"/>
        <v>17.857142857142854</v>
      </c>
      <c r="G21" s="1">
        <f t="shared" si="4"/>
        <v>0.65</v>
      </c>
      <c r="H21" s="1">
        <v>29.17</v>
      </c>
      <c r="I21" s="1">
        <v>0.109</v>
      </c>
    </row>
    <row r="22" spans="1:9">
      <c r="A22" s="1">
        <v>0.4</v>
      </c>
      <c r="B22" s="1">
        <v>0.22</v>
      </c>
      <c r="C22" s="1">
        <f t="shared" si="0"/>
        <v>1.8181818181818183</v>
      </c>
      <c r="D22" s="1">
        <f t="shared" si="1"/>
        <v>0.18000000000000002</v>
      </c>
      <c r="E22" s="1">
        <f t="shared" si="2"/>
        <v>7.2000000000000008E-2</v>
      </c>
      <c r="F22" s="1">
        <f t="shared" si="3"/>
        <v>13.888888888888888</v>
      </c>
      <c r="G22" s="1">
        <f t="shared" si="4"/>
        <v>0.54999999999999993</v>
      </c>
      <c r="H22" s="1">
        <v>22.57</v>
      </c>
      <c r="I22" s="1">
        <v>0.107</v>
      </c>
    </row>
    <row r="23" spans="1:9">
      <c r="A23" s="1">
        <v>0.4</v>
      </c>
      <c r="B23" s="1">
        <v>0.18</v>
      </c>
      <c r="C23" s="1">
        <f t="shared" si="0"/>
        <v>2.2222222222222223</v>
      </c>
      <c r="D23" s="1">
        <f t="shared" si="1"/>
        <v>0.22000000000000003</v>
      </c>
      <c r="E23" s="1">
        <f t="shared" si="2"/>
        <v>8.8000000000000023E-2</v>
      </c>
      <c r="F23" s="1">
        <f t="shared" si="3"/>
        <v>11.363636363636362</v>
      </c>
      <c r="G23" s="1">
        <f t="shared" si="4"/>
        <v>0.44999999999999996</v>
      </c>
      <c r="H23" s="1">
        <v>63.4</v>
      </c>
      <c r="I23" s="1">
        <v>0.14199999999999999</v>
      </c>
    </row>
    <row r="24" spans="1:9">
      <c r="A24" s="1">
        <v>0.4</v>
      </c>
      <c r="B24" s="1">
        <f>B5*0.4</f>
        <v>0.16000000000000003</v>
      </c>
      <c r="C24" s="1">
        <f t="shared" si="0"/>
        <v>2.4999999999999996</v>
      </c>
      <c r="D24" s="1">
        <f t="shared" si="1"/>
        <v>0.24</v>
      </c>
      <c r="E24" s="1">
        <f t="shared" si="2"/>
        <v>9.6000000000000002E-2</v>
      </c>
      <c r="F24" s="1">
        <f t="shared" si="3"/>
        <v>10.416666666666666</v>
      </c>
      <c r="G24" s="1">
        <f t="shared" si="4"/>
        <v>0.40000000000000008</v>
      </c>
      <c r="H24" s="1">
        <v>46.6</v>
      </c>
      <c r="I24" s="1">
        <v>0.129</v>
      </c>
    </row>
    <row r="25" spans="1:9">
      <c r="A25" s="1">
        <v>0.4</v>
      </c>
      <c r="B25" s="1">
        <v>0.14000000000000001</v>
      </c>
      <c r="C25" s="1">
        <f t="shared" si="0"/>
        <v>2.8571428571428572</v>
      </c>
      <c r="D25" s="1">
        <f t="shared" si="1"/>
        <v>0.26</v>
      </c>
      <c r="E25" s="1">
        <f t="shared" si="2"/>
        <v>0.10400000000000001</v>
      </c>
      <c r="F25" s="1">
        <f t="shared" si="3"/>
        <v>9.615384615384615</v>
      </c>
      <c r="G25" s="1">
        <f t="shared" si="4"/>
        <v>0.35000000000000003</v>
      </c>
      <c r="H25" s="1">
        <v>61.49</v>
      </c>
      <c r="I25" s="1">
        <v>0.13700000000000001</v>
      </c>
    </row>
    <row r="26" spans="1:9">
      <c r="A26" s="1">
        <v>0.4</v>
      </c>
      <c r="B26" s="1">
        <v>0.12</v>
      </c>
      <c r="C26" s="1">
        <f t="shared" si="0"/>
        <v>3.3333333333333335</v>
      </c>
      <c r="D26" s="1">
        <f t="shared" si="1"/>
        <v>0.28000000000000003</v>
      </c>
      <c r="E26" s="1">
        <f t="shared" si="2"/>
        <v>0.11200000000000002</v>
      </c>
      <c r="F26" s="1">
        <f t="shared" si="3"/>
        <v>8.928571428571427</v>
      </c>
      <c r="G26" s="1">
        <f t="shared" si="4"/>
        <v>0.3</v>
      </c>
      <c r="H26" s="1">
        <v>71.239999999999995</v>
      </c>
      <c r="I26" s="1">
        <v>0.158</v>
      </c>
    </row>
    <row r="27" spans="1:9">
      <c r="A27" s="1">
        <v>0.4</v>
      </c>
      <c r="B27" s="1">
        <v>0.1</v>
      </c>
      <c r="C27" s="1">
        <f t="shared" si="0"/>
        <v>4</v>
      </c>
      <c r="D27" s="1">
        <f t="shared" si="1"/>
        <v>0.30000000000000004</v>
      </c>
      <c r="E27" s="1">
        <f t="shared" si="2"/>
        <v>0.12000000000000002</v>
      </c>
      <c r="F27" s="1">
        <f t="shared" si="3"/>
        <v>8.3333333333333321</v>
      </c>
      <c r="G27" s="1">
        <f t="shared" si="4"/>
        <v>0.25</v>
      </c>
      <c r="H27" s="1">
        <v>71.06</v>
      </c>
      <c r="I27" s="1">
        <v>0.14899999999999999</v>
      </c>
    </row>
    <row r="28" spans="1:9">
      <c r="A28" s="1">
        <v>0.4</v>
      </c>
      <c r="B28" s="1">
        <v>0.08</v>
      </c>
      <c r="C28" s="1">
        <f t="shared" si="0"/>
        <v>5</v>
      </c>
      <c r="D28" s="1">
        <f t="shared" si="1"/>
        <v>0.32</v>
      </c>
      <c r="E28" s="1">
        <f t="shared" si="2"/>
        <v>0.128</v>
      </c>
      <c r="F28" s="1">
        <f t="shared" si="3"/>
        <v>7.8125</v>
      </c>
      <c r="G28" s="1">
        <f t="shared" si="4"/>
        <v>0.19999999999999998</v>
      </c>
      <c r="H28" s="1">
        <v>77.41</v>
      </c>
      <c r="I28" s="1">
        <v>0.14299999999999999</v>
      </c>
    </row>
    <row r="29" spans="1:9">
      <c r="A29" s="1">
        <v>0.6</v>
      </c>
      <c r="B29" s="1">
        <v>0.42</v>
      </c>
      <c r="C29" s="1">
        <f>A29/B29</f>
        <v>1.4285714285714286</v>
      </c>
      <c r="D29" s="1">
        <f>A29-B29</f>
        <v>0.18</v>
      </c>
      <c r="E29" s="1">
        <f>D29*A29</f>
        <v>0.108</v>
      </c>
      <c r="F29" s="1">
        <f>1/E29</f>
        <v>9.2592592592592595</v>
      </c>
      <c r="G29" s="1">
        <f>B29/A29</f>
        <v>0.7</v>
      </c>
      <c r="H29" s="1">
        <v>13.14</v>
      </c>
    </row>
    <row r="30" spans="1:9">
      <c r="A30" s="1">
        <v>0.6</v>
      </c>
      <c r="B30" s="1">
        <v>0.4</v>
      </c>
      <c r="C30" s="1">
        <f>A30/B30</f>
        <v>1.4999999999999998</v>
      </c>
      <c r="D30" s="1">
        <f>A30-B30</f>
        <v>0.19999999999999996</v>
      </c>
      <c r="E30" s="1">
        <f>D30*A30</f>
        <v>0.11999999999999997</v>
      </c>
      <c r="F30" s="1">
        <f>1/E30</f>
        <v>8.3333333333333357</v>
      </c>
      <c r="G30" s="1">
        <f>B30/A30</f>
        <v>0.66666666666666674</v>
      </c>
      <c r="H30" s="1">
        <v>17.28</v>
      </c>
    </row>
    <row r="31" spans="1:9">
      <c r="A31" s="1">
        <v>0.6</v>
      </c>
      <c r="B31" s="1">
        <v>0.36</v>
      </c>
      <c r="C31" s="1">
        <f t="shared" si="0"/>
        <v>1.6666666666666667</v>
      </c>
      <c r="D31" s="1">
        <f t="shared" si="1"/>
        <v>0.24</v>
      </c>
      <c r="E31" s="1">
        <f t="shared" si="2"/>
        <v>0.14399999999999999</v>
      </c>
      <c r="F31" s="1">
        <f t="shared" si="3"/>
        <v>6.9444444444444446</v>
      </c>
      <c r="G31" s="1">
        <f t="shared" si="4"/>
        <v>0.6</v>
      </c>
      <c r="H31" s="1">
        <v>67.73</v>
      </c>
      <c r="I31" s="1">
        <v>0.24099999999999999</v>
      </c>
    </row>
    <row r="32" spans="1:9">
      <c r="A32" s="1">
        <v>0.6</v>
      </c>
      <c r="B32" s="1">
        <v>0.34</v>
      </c>
      <c r="C32" s="1">
        <f t="shared" si="0"/>
        <v>1.7647058823529409</v>
      </c>
      <c r="D32" s="1">
        <f t="shared" si="1"/>
        <v>0.25999999999999995</v>
      </c>
      <c r="E32" s="1">
        <f t="shared" si="2"/>
        <v>0.15599999999999997</v>
      </c>
      <c r="F32" s="1">
        <f t="shared" si="3"/>
        <v>6.4102564102564115</v>
      </c>
      <c r="G32" s="1">
        <f t="shared" si="4"/>
        <v>0.56666666666666676</v>
      </c>
      <c r="H32" s="1">
        <v>25.73</v>
      </c>
    </row>
    <row r="33" spans="1:9">
      <c r="A33" s="1">
        <v>0.6</v>
      </c>
      <c r="B33" s="1">
        <v>0.3</v>
      </c>
      <c r="C33" s="1">
        <f t="shared" si="0"/>
        <v>2</v>
      </c>
      <c r="D33" s="1">
        <f t="shared" si="1"/>
        <v>0.3</v>
      </c>
      <c r="E33" s="1">
        <f t="shared" si="2"/>
        <v>0.18</v>
      </c>
      <c r="F33" s="1">
        <f t="shared" si="3"/>
        <v>5.5555555555555554</v>
      </c>
      <c r="G33" s="1">
        <f t="shared" si="4"/>
        <v>0.5</v>
      </c>
      <c r="H33" s="1">
        <v>32.409999999999997</v>
      </c>
    </row>
    <row r="34" spans="1:9">
      <c r="A34" s="1">
        <v>0.6</v>
      </c>
      <c r="B34" s="1">
        <v>0.26</v>
      </c>
      <c r="C34" s="1">
        <f t="shared" si="0"/>
        <v>2.3076923076923075</v>
      </c>
      <c r="D34" s="1">
        <f t="shared" si="1"/>
        <v>0.33999999999999997</v>
      </c>
      <c r="E34" s="1">
        <f t="shared" si="2"/>
        <v>0.20399999999999999</v>
      </c>
      <c r="F34" s="1">
        <f t="shared" si="3"/>
        <v>4.9019607843137258</v>
      </c>
      <c r="G34" s="1">
        <f t="shared" si="4"/>
        <v>0.43333333333333335</v>
      </c>
      <c r="H34" s="1">
        <v>71.77</v>
      </c>
      <c r="I34" s="1">
        <v>0.249</v>
      </c>
    </row>
    <row r="35" spans="1:9">
      <c r="A35" s="1">
        <v>0.6</v>
      </c>
      <c r="B35" s="1">
        <v>0.24</v>
      </c>
      <c r="C35" s="1">
        <f t="shared" si="0"/>
        <v>2.5</v>
      </c>
      <c r="D35" s="1">
        <f t="shared" si="1"/>
        <v>0.36</v>
      </c>
      <c r="E35" s="1">
        <f t="shared" si="2"/>
        <v>0.216</v>
      </c>
      <c r="F35" s="1">
        <f t="shared" si="3"/>
        <v>4.6296296296296298</v>
      </c>
      <c r="G35" s="1">
        <f t="shared" si="4"/>
        <v>0.4</v>
      </c>
      <c r="H35" s="1">
        <v>50.42</v>
      </c>
      <c r="I35" s="1">
        <v>0.17</v>
      </c>
    </row>
    <row r="36" spans="1:9">
      <c r="A36" s="1">
        <v>0.6</v>
      </c>
      <c r="B36" s="1">
        <v>0.2</v>
      </c>
      <c r="C36" s="1">
        <f t="shared" si="0"/>
        <v>2.9999999999999996</v>
      </c>
      <c r="D36" s="1">
        <f t="shared" si="1"/>
        <v>0.39999999999999997</v>
      </c>
      <c r="E36" s="1">
        <f t="shared" si="2"/>
        <v>0.23999999999999996</v>
      </c>
      <c r="F36" s="1">
        <f t="shared" si="3"/>
        <v>4.166666666666667</v>
      </c>
      <c r="G36" s="1">
        <f t="shared" si="4"/>
        <v>0.33333333333333337</v>
      </c>
      <c r="H36" s="1">
        <v>60.63</v>
      </c>
      <c r="I36" s="1">
        <v>0.192</v>
      </c>
    </row>
    <row r="37" spans="1:9">
      <c r="A37" s="1">
        <v>0.6</v>
      </c>
      <c r="B37" s="1">
        <v>0.18</v>
      </c>
      <c r="C37" s="1">
        <f t="shared" si="0"/>
        <v>3.3333333333333335</v>
      </c>
      <c r="D37" s="1">
        <f t="shared" si="1"/>
        <v>0.42</v>
      </c>
      <c r="E37" s="1">
        <f t="shared" si="2"/>
        <v>0.252</v>
      </c>
      <c r="F37" s="1">
        <f t="shared" si="3"/>
        <v>3.9682539682539684</v>
      </c>
      <c r="G37" s="1">
        <f t="shared" si="4"/>
        <v>0.3</v>
      </c>
      <c r="H37" s="1">
        <v>66.83</v>
      </c>
      <c r="I37" s="1">
        <v>0.20499999999999999</v>
      </c>
    </row>
    <row r="38" spans="1:9">
      <c r="A38" s="1">
        <v>0.6</v>
      </c>
      <c r="B38" s="1">
        <v>0.16</v>
      </c>
      <c r="C38" s="1">
        <f t="shared" si="0"/>
        <v>3.75</v>
      </c>
      <c r="D38" s="1">
        <f t="shared" si="1"/>
        <v>0.43999999999999995</v>
      </c>
      <c r="E38" s="1">
        <f t="shared" si="2"/>
        <v>0.26399999999999996</v>
      </c>
      <c r="F38" s="1">
        <f t="shared" si="3"/>
        <v>3.7878787878787885</v>
      </c>
      <c r="G38" s="1">
        <f t="shared" si="4"/>
        <v>0.26666666666666666</v>
      </c>
      <c r="H38" s="1">
        <v>70.52</v>
      </c>
      <c r="I38" s="1">
        <v>0.20499999999999999</v>
      </c>
    </row>
    <row r="39" spans="1:9">
      <c r="A39" s="1">
        <v>0.6</v>
      </c>
      <c r="B39" s="1">
        <v>0.14000000000000001</v>
      </c>
      <c r="C39" s="1">
        <f t="shared" si="0"/>
        <v>4.2857142857142856</v>
      </c>
      <c r="D39" s="1">
        <f t="shared" si="1"/>
        <v>0.45999999999999996</v>
      </c>
      <c r="E39" s="1">
        <f t="shared" si="2"/>
        <v>0.27599999999999997</v>
      </c>
      <c r="F39" s="1">
        <f t="shared" si="3"/>
        <v>3.623188405797102</v>
      </c>
      <c r="G39" s="1">
        <f t="shared" si="4"/>
        <v>0.23333333333333336</v>
      </c>
      <c r="H39" s="1">
        <v>83.99</v>
      </c>
      <c r="I39" s="1">
        <v>0.33</v>
      </c>
    </row>
    <row r="40" spans="1:9">
      <c r="A40" s="1">
        <v>0.6</v>
      </c>
      <c r="B40" s="1">
        <v>0.12</v>
      </c>
      <c r="C40" s="1">
        <f t="shared" si="0"/>
        <v>5</v>
      </c>
      <c r="D40" s="1">
        <f t="shared" si="1"/>
        <v>0.48</v>
      </c>
      <c r="E40" s="1">
        <f t="shared" si="2"/>
        <v>0.28799999999999998</v>
      </c>
      <c r="F40" s="1">
        <f t="shared" si="3"/>
        <v>3.4722222222222223</v>
      </c>
      <c r="G40" s="1">
        <f t="shared" si="4"/>
        <v>0.2</v>
      </c>
      <c r="H40" s="1">
        <v>79.319999999999993</v>
      </c>
      <c r="I40" s="1">
        <v>0.219</v>
      </c>
    </row>
    <row r="41" spans="1:9">
      <c r="A41" s="1">
        <v>0.6</v>
      </c>
      <c r="B41" s="1">
        <v>0.1</v>
      </c>
      <c r="C41" s="1">
        <f t="shared" si="0"/>
        <v>5.9999999999999991</v>
      </c>
      <c r="D41" s="1">
        <f t="shared" si="1"/>
        <v>0.5</v>
      </c>
      <c r="E41" s="1">
        <f t="shared" si="2"/>
        <v>0.3</v>
      </c>
      <c r="F41" s="1">
        <f t="shared" si="3"/>
        <v>3.3333333333333335</v>
      </c>
      <c r="G41" s="1">
        <f t="shared" si="4"/>
        <v>0.16666666666666669</v>
      </c>
      <c r="H41" s="1">
        <v>82.77</v>
      </c>
      <c r="I41" s="1">
        <v>0.219</v>
      </c>
    </row>
    <row r="42" spans="1:9">
      <c r="A42" s="1">
        <v>0.31</v>
      </c>
      <c r="B42" s="1">
        <v>0.105</v>
      </c>
      <c r="C42" s="1">
        <f t="shared" si="0"/>
        <v>2.9523809523809526</v>
      </c>
      <c r="D42" s="1">
        <f t="shared" si="1"/>
        <v>0.20500000000000002</v>
      </c>
      <c r="E42" s="1">
        <f t="shared" si="2"/>
        <v>6.3550000000000009E-2</v>
      </c>
      <c r="F42" s="1">
        <f t="shared" si="3"/>
        <v>15.735641227380013</v>
      </c>
      <c r="G42" s="1">
        <f t="shared" si="4"/>
        <v>0.33870967741935482</v>
      </c>
      <c r="H42" s="1">
        <v>67.33</v>
      </c>
      <c r="I42" s="1">
        <v>9.1600000000000001E-2</v>
      </c>
    </row>
    <row r="43" spans="1:9">
      <c r="A43" s="1">
        <v>0.31</v>
      </c>
      <c r="B43" s="1">
        <v>0.05</v>
      </c>
      <c r="C43" s="1">
        <f t="shared" si="0"/>
        <v>6.1999999999999993</v>
      </c>
      <c r="D43" s="1">
        <f t="shared" si="1"/>
        <v>0.26</v>
      </c>
      <c r="E43" s="1">
        <f t="shared" si="2"/>
        <v>8.0600000000000005E-2</v>
      </c>
      <c r="F43" s="1">
        <f t="shared" si="3"/>
        <v>12.406947890818858</v>
      </c>
      <c r="G43" s="1">
        <f t="shared" si="4"/>
        <v>0.16129032258064518</v>
      </c>
      <c r="H43" s="1">
        <v>80.11</v>
      </c>
      <c r="I43" s="1">
        <v>0.114</v>
      </c>
    </row>
    <row r="44" spans="1:9">
      <c r="A44" s="1">
        <v>0.31</v>
      </c>
      <c r="B44" s="1">
        <v>0.02</v>
      </c>
      <c r="C44" s="1">
        <f t="shared" si="0"/>
        <v>15.5</v>
      </c>
      <c r="D44" s="1">
        <f t="shared" si="1"/>
        <v>0.28999999999999998</v>
      </c>
      <c r="E44" s="1">
        <f t="shared" si="2"/>
        <v>8.9899999999999994E-2</v>
      </c>
      <c r="F44" s="1">
        <f t="shared" si="3"/>
        <v>11.123470522803116</v>
      </c>
      <c r="G44" s="1">
        <f t="shared" si="4"/>
        <v>6.4516129032258063E-2</v>
      </c>
      <c r="H44" s="1">
        <v>93.08</v>
      </c>
      <c r="I44" s="1">
        <v>0.13100000000000001</v>
      </c>
    </row>
    <row r="45" spans="1:9">
      <c r="A45" s="1">
        <v>0.31</v>
      </c>
      <c r="B45" s="1">
        <v>0.16</v>
      </c>
      <c r="C45" s="1">
        <f t="shared" si="0"/>
        <v>1.9375</v>
      </c>
      <c r="D45" s="1">
        <f t="shared" si="1"/>
        <v>0.15</v>
      </c>
      <c r="E45" s="1">
        <f t="shared" si="2"/>
        <v>4.65E-2</v>
      </c>
      <c r="F45" s="1">
        <f t="shared" si="3"/>
        <v>21.50537634408602</v>
      </c>
      <c r="G45" s="1">
        <f t="shared" si="4"/>
        <v>0.5161290322580645</v>
      </c>
      <c r="H45" s="1">
        <v>35.11</v>
      </c>
      <c r="I45" s="1">
        <v>9.5000000000000001E-2</v>
      </c>
    </row>
    <row r="46" spans="1:9">
      <c r="A46" s="1">
        <v>0.31</v>
      </c>
      <c r="B46" s="1">
        <v>0.17</v>
      </c>
      <c r="C46" s="1">
        <f t="shared" si="0"/>
        <v>1.8235294117647058</v>
      </c>
      <c r="D46" s="1">
        <f t="shared" si="1"/>
        <v>0.13999999999999999</v>
      </c>
      <c r="E46" s="1">
        <f t="shared" si="2"/>
        <v>4.3399999999999994E-2</v>
      </c>
      <c r="F46" s="1">
        <f t="shared" si="3"/>
        <v>23.041474654377883</v>
      </c>
      <c r="G46" s="1">
        <f t="shared" si="4"/>
        <v>0.54838709677419362</v>
      </c>
      <c r="H46" s="1">
        <v>31.06</v>
      </c>
      <c r="I46" s="1">
        <v>9.4500000000000001E-2</v>
      </c>
    </row>
    <row r="47" spans="1:9">
      <c r="A47" s="1">
        <v>0.31</v>
      </c>
      <c r="B47" s="1">
        <v>0.18</v>
      </c>
      <c r="C47" s="1">
        <f t="shared" si="0"/>
        <v>1.7222222222222223</v>
      </c>
      <c r="D47" s="1">
        <f t="shared" si="1"/>
        <v>0.13</v>
      </c>
      <c r="E47" s="1">
        <f t="shared" si="2"/>
        <v>4.0300000000000002E-2</v>
      </c>
      <c r="F47" s="1">
        <f t="shared" si="3"/>
        <v>24.813895781637715</v>
      </c>
      <c r="G47" s="1">
        <f t="shared" si="4"/>
        <v>0.58064516129032251</v>
      </c>
      <c r="I47" s="1">
        <v>7.9000000000000001E-2</v>
      </c>
    </row>
    <row r="48" spans="1:9">
      <c r="A48" s="1">
        <v>0.31</v>
      </c>
      <c r="B48" s="1">
        <v>0.1</v>
      </c>
      <c r="C48" s="1">
        <f t="shared" si="0"/>
        <v>3.0999999999999996</v>
      </c>
      <c r="D48" s="1">
        <f t="shared" si="1"/>
        <v>0.21</v>
      </c>
      <c r="E48" s="1">
        <f t="shared" si="2"/>
        <v>6.5099999999999991E-2</v>
      </c>
      <c r="F48" s="1">
        <f t="shared" si="3"/>
        <v>15.360983102918588</v>
      </c>
      <c r="G48" s="1">
        <f t="shared" si="4"/>
        <v>0.32258064516129037</v>
      </c>
      <c r="H48" s="1">
        <v>46.73</v>
      </c>
      <c r="I48" s="1">
        <v>9.1999999999999998E-2</v>
      </c>
    </row>
    <row r="49" spans="1:9">
      <c r="A49" s="1">
        <v>0.31</v>
      </c>
      <c r="B49" s="1">
        <v>0.13</v>
      </c>
      <c r="C49" s="1">
        <f t="shared" si="0"/>
        <v>2.3846153846153846</v>
      </c>
      <c r="D49" s="1">
        <f t="shared" si="1"/>
        <v>0.18</v>
      </c>
      <c r="E49" s="1">
        <f t="shared" si="2"/>
        <v>5.5799999999999995E-2</v>
      </c>
      <c r="F49" s="1">
        <f t="shared" si="3"/>
        <v>17.921146953405021</v>
      </c>
      <c r="G49" s="1">
        <f t="shared" si="4"/>
        <v>0.41935483870967744</v>
      </c>
      <c r="H49" s="1">
        <v>37.22</v>
      </c>
      <c r="I49" s="1">
        <v>8.6999999999999994E-2</v>
      </c>
    </row>
    <row r="50" spans="1:9">
      <c r="A50" s="1">
        <v>0.2</v>
      </c>
      <c r="B50" s="1">
        <v>0.15</v>
      </c>
      <c r="C50" s="1">
        <f t="shared" si="0"/>
        <v>1.3333333333333335</v>
      </c>
      <c r="D50" s="1">
        <f t="shared" si="1"/>
        <v>5.0000000000000017E-2</v>
      </c>
      <c r="E50" s="1">
        <f t="shared" si="2"/>
        <v>1.0000000000000004E-2</v>
      </c>
      <c r="F50" s="1">
        <f t="shared" si="3"/>
        <v>99.999999999999957</v>
      </c>
      <c r="G50" s="1">
        <f t="shared" si="4"/>
        <v>0.74999999999999989</v>
      </c>
      <c r="H50" s="1">
        <v>3.35</v>
      </c>
      <c r="I50" s="1">
        <v>5.6000000000000001E-2</v>
      </c>
    </row>
    <row r="51" spans="1:9">
      <c r="A51" s="1">
        <v>0.2</v>
      </c>
      <c r="B51" s="1">
        <v>0.14199999999999999</v>
      </c>
      <c r="C51" s="1">
        <f t="shared" si="0"/>
        <v>1.4084507042253522</v>
      </c>
      <c r="D51" s="1">
        <f t="shared" si="1"/>
        <v>5.8000000000000024E-2</v>
      </c>
      <c r="E51" s="1">
        <f t="shared" si="2"/>
        <v>1.1600000000000006E-2</v>
      </c>
      <c r="F51" s="1">
        <f t="shared" si="3"/>
        <v>86.206896551724085</v>
      </c>
      <c r="G51" s="1">
        <f t="shared" si="4"/>
        <v>0.70999999999999985</v>
      </c>
      <c r="H51" s="1">
        <v>8.51</v>
      </c>
      <c r="I51" s="1">
        <v>5.6000000000000001E-2</v>
      </c>
    </row>
    <row r="52" spans="1:9">
      <c r="A52" s="1">
        <v>0.2</v>
      </c>
      <c r="B52" s="1">
        <v>0.11</v>
      </c>
      <c r="C52" s="1">
        <f t="shared" si="0"/>
        <v>1.8181818181818183</v>
      </c>
      <c r="D52" s="1">
        <f t="shared" si="1"/>
        <v>9.0000000000000011E-2</v>
      </c>
      <c r="E52" s="1">
        <f t="shared" si="2"/>
        <v>1.8000000000000002E-2</v>
      </c>
      <c r="F52" s="1">
        <f t="shared" si="3"/>
        <v>55.55555555555555</v>
      </c>
      <c r="G52" s="1">
        <f t="shared" si="4"/>
        <v>0.54999999999999993</v>
      </c>
      <c r="H52" s="1">
        <v>34.950000000000003</v>
      </c>
      <c r="I52" s="1">
        <v>7.9000000000000001E-2</v>
      </c>
    </row>
    <row r="53" spans="1:9">
      <c r="A53" s="1">
        <v>0.2</v>
      </c>
      <c r="B53" s="1">
        <v>0.105</v>
      </c>
      <c r="C53" s="1">
        <f t="shared" si="0"/>
        <v>1.9047619047619049</v>
      </c>
      <c r="D53" s="1">
        <f t="shared" si="1"/>
        <v>9.5000000000000015E-2</v>
      </c>
      <c r="E53" s="1">
        <f t="shared" si="2"/>
        <v>1.9000000000000003E-2</v>
      </c>
      <c r="F53" s="1">
        <f t="shared" si="3"/>
        <v>52.631578947368411</v>
      </c>
      <c r="G53" s="1">
        <f t="shared" si="4"/>
        <v>0.52499999999999991</v>
      </c>
      <c r="H53" s="1">
        <v>37.9</v>
      </c>
      <c r="I53" s="1">
        <v>7.9000000000000001E-2</v>
      </c>
    </row>
    <row r="54" spans="1:9">
      <c r="A54" s="1">
        <v>0.2</v>
      </c>
      <c r="B54" s="1">
        <v>0.09</v>
      </c>
      <c r="C54" s="1">
        <f t="shared" si="0"/>
        <v>2.2222222222222223</v>
      </c>
      <c r="D54" s="1">
        <f t="shared" si="1"/>
        <v>0.11000000000000001</v>
      </c>
      <c r="E54" s="1">
        <f t="shared" si="2"/>
        <v>2.2000000000000006E-2</v>
      </c>
      <c r="F54" s="1">
        <f t="shared" si="3"/>
        <v>45.454545454545446</v>
      </c>
      <c r="G54" s="1">
        <f t="shared" si="4"/>
        <v>0.44999999999999996</v>
      </c>
      <c r="H54" s="1">
        <v>36.65</v>
      </c>
      <c r="I54" s="1">
        <v>6.7000000000000004E-2</v>
      </c>
    </row>
    <row r="55" spans="1:9">
      <c r="A55" s="1">
        <v>0.2</v>
      </c>
      <c r="B55" s="1">
        <v>8.2000000000000003E-2</v>
      </c>
      <c r="C55" s="1">
        <f t="shared" si="0"/>
        <v>2.4390243902439024</v>
      </c>
      <c r="D55" s="1">
        <f t="shared" si="1"/>
        <v>0.11800000000000001</v>
      </c>
      <c r="E55" s="1">
        <f t="shared" si="2"/>
        <v>2.3600000000000003E-2</v>
      </c>
      <c r="F55" s="1">
        <f t="shared" si="3"/>
        <v>42.372881355932201</v>
      </c>
      <c r="G55" s="1">
        <f t="shared" si="4"/>
        <v>0.41</v>
      </c>
      <c r="H55" s="1">
        <v>42.28</v>
      </c>
      <c r="I55" s="1">
        <v>6.7000000000000004E-2</v>
      </c>
    </row>
    <row r="56" spans="1:9">
      <c r="A56" s="1">
        <v>0.2</v>
      </c>
      <c r="B56" s="1">
        <v>7.0000000000000007E-2</v>
      </c>
      <c r="C56" s="1">
        <f t="shared" si="0"/>
        <v>2.8571428571428572</v>
      </c>
      <c r="D56" s="1">
        <f t="shared" si="1"/>
        <v>0.13</v>
      </c>
      <c r="E56" s="1">
        <f t="shared" si="2"/>
        <v>2.6000000000000002E-2</v>
      </c>
      <c r="F56" s="1">
        <f t="shared" si="3"/>
        <v>38.46153846153846</v>
      </c>
      <c r="G56" s="1">
        <f t="shared" si="4"/>
        <v>0.35000000000000003</v>
      </c>
      <c r="H56" s="1">
        <v>50.62</v>
      </c>
      <c r="I56" s="1">
        <v>7.6999999999999999E-2</v>
      </c>
    </row>
    <row r="57" spans="1:9">
      <c r="A57" s="1">
        <v>0.2</v>
      </c>
      <c r="B57" s="1">
        <v>0.06</v>
      </c>
      <c r="C57" s="1">
        <f t="shared" si="0"/>
        <v>3.3333333333333335</v>
      </c>
      <c r="D57" s="1">
        <f t="shared" si="1"/>
        <v>0.14000000000000001</v>
      </c>
      <c r="E57" s="1">
        <f t="shared" si="2"/>
        <v>2.8000000000000004E-2</v>
      </c>
      <c r="F57" s="1">
        <f t="shared" si="3"/>
        <v>35.714285714285708</v>
      </c>
      <c r="G57" s="1">
        <f t="shared" si="4"/>
        <v>0.3</v>
      </c>
      <c r="H57" s="1">
        <v>62.17</v>
      </c>
      <c r="I57" s="1">
        <v>8.5999999999999993E-2</v>
      </c>
    </row>
    <row r="58" spans="1:9">
      <c r="A58" s="1">
        <v>0.2</v>
      </c>
      <c r="B58" s="1">
        <v>0.04</v>
      </c>
      <c r="C58" s="1">
        <f t="shared" si="0"/>
        <v>5</v>
      </c>
      <c r="D58" s="1">
        <f t="shared" si="1"/>
        <v>0.16</v>
      </c>
      <c r="E58" s="1">
        <f t="shared" si="2"/>
        <v>3.2000000000000001E-2</v>
      </c>
      <c r="F58" s="1">
        <f t="shared" si="3"/>
        <v>31.25</v>
      </c>
      <c r="G58" s="1">
        <f t="shared" si="4"/>
        <v>0.19999999999999998</v>
      </c>
      <c r="H58" s="1">
        <v>74.53</v>
      </c>
      <c r="I58" s="1">
        <v>7.9000000000000001E-2</v>
      </c>
    </row>
    <row r="59" spans="1:9">
      <c r="A59" s="1">
        <v>0.2</v>
      </c>
      <c r="B59" s="1">
        <v>0.03</v>
      </c>
      <c r="C59" s="1">
        <f t="shared" si="0"/>
        <v>6.666666666666667</v>
      </c>
      <c r="D59" s="1">
        <f t="shared" si="1"/>
        <v>0.17</v>
      </c>
      <c r="E59" s="1">
        <f t="shared" si="2"/>
        <v>3.4000000000000002E-2</v>
      </c>
      <c r="F59" s="1">
        <f t="shared" si="3"/>
        <v>29.411764705882351</v>
      </c>
      <c r="G59" s="1">
        <f t="shared" si="4"/>
        <v>0.15</v>
      </c>
      <c r="H59" s="1">
        <v>84.15</v>
      </c>
      <c r="I59" s="1">
        <v>9.5000000000000001E-2</v>
      </c>
    </row>
    <row r="60" spans="1:9">
      <c r="A60" s="1">
        <v>0.2</v>
      </c>
      <c r="B60" s="1">
        <v>0.02</v>
      </c>
      <c r="C60" s="1">
        <f t="shared" si="0"/>
        <v>10</v>
      </c>
      <c r="D60" s="1">
        <f t="shared" si="1"/>
        <v>0.18000000000000002</v>
      </c>
      <c r="E60" s="1">
        <f t="shared" si="2"/>
        <v>3.6000000000000004E-2</v>
      </c>
      <c r="F60" s="1">
        <f t="shared" si="3"/>
        <v>27.777777777777775</v>
      </c>
      <c r="G60" s="1">
        <f t="shared" si="4"/>
        <v>9.9999999999999992E-2</v>
      </c>
      <c r="H60" s="1">
        <v>88.37</v>
      </c>
      <c r="I60" s="1">
        <v>8.1000000000000003E-2</v>
      </c>
    </row>
    <row r="61" spans="1:9">
      <c r="A61" s="1">
        <v>0.15</v>
      </c>
      <c r="B61" s="1">
        <v>0.06</v>
      </c>
      <c r="C61" s="1">
        <f t="shared" si="0"/>
        <v>2.5</v>
      </c>
      <c r="D61" s="1">
        <f t="shared" si="1"/>
        <v>0.09</v>
      </c>
      <c r="E61" s="1">
        <f t="shared" si="2"/>
        <v>1.35E-2</v>
      </c>
      <c r="F61" s="1">
        <f t="shared" si="3"/>
        <v>74.074074074074076</v>
      </c>
      <c r="G61" s="1">
        <f t="shared" si="4"/>
        <v>0.4</v>
      </c>
      <c r="I61" s="1">
        <v>0.06</v>
      </c>
    </row>
    <row r="62" spans="1:9">
      <c r="A62" s="1">
        <v>0.15</v>
      </c>
      <c r="B62" s="1">
        <v>0.05</v>
      </c>
      <c r="C62" s="1">
        <f t="shared" si="0"/>
        <v>2.9999999999999996</v>
      </c>
      <c r="D62" s="1">
        <f t="shared" si="1"/>
        <v>9.9999999999999992E-2</v>
      </c>
      <c r="E62" s="1">
        <f t="shared" si="2"/>
        <v>1.4999999999999998E-2</v>
      </c>
      <c r="F62" s="1">
        <f t="shared" si="3"/>
        <v>66.666666666666671</v>
      </c>
      <c r="G62" s="1">
        <f t="shared" si="4"/>
        <v>0.33333333333333337</v>
      </c>
      <c r="I62" s="1">
        <v>4.9000000000000002E-2</v>
      </c>
    </row>
    <row r="63" spans="1:9">
      <c r="A63" s="1">
        <v>0.15</v>
      </c>
      <c r="B63" s="1">
        <v>0.04</v>
      </c>
      <c r="C63" s="1">
        <f t="shared" si="0"/>
        <v>3.75</v>
      </c>
      <c r="D63" s="1">
        <f t="shared" si="1"/>
        <v>0.10999999999999999</v>
      </c>
      <c r="E63" s="1">
        <f t="shared" si="2"/>
        <v>1.6499999999999997E-2</v>
      </c>
      <c r="F63" s="1">
        <f t="shared" si="3"/>
        <v>60.606060606060616</v>
      </c>
      <c r="G63" s="1">
        <f t="shared" si="4"/>
        <v>0.26666666666666666</v>
      </c>
      <c r="I63" s="1">
        <v>4.3999999999999997E-2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97ED-C7C4-4BEA-9DD0-57AFD6437260}">
  <dimension ref="A1:J55"/>
  <sheetViews>
    <sheetView topLeftCell="A4" workbookViewId="0">
      <selection activeCell="P33" sqref="P33"/>
    </sheetView>
  </sheetViews>
  <sheetFormatPr defaultColWidth="9" defaultRowHeight="15"/>
  <cols>
    <col min="1" max="4" width="9" style="1"/>
    <col min="5" max="5" width="17.85546875" style="1" customWidth="1"/>
    <col min="6" max="7" width="18.85546875" style="1" customWidth="1"/>
    <col min="8" max="9" width="9" style="1"/>
    <col min="10" max="10" width="20.7109375" style="1" customWidth="1"/>
    <col min="11" max="16384" width="9" style="1"/>
  </cols>
  <sheetData>
    <row r="1" spans="1:10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</v>
      </c>
      <c r="H1" s="1" t="s">
        <v>66</v>
      </c>
      <c r="I1" s="1" t="s">
        <v>6</v>
      </c>
      <c r="J1" s="1" t="s">
        <v>83</v>
      </c>
    </row>
    <row r="2" spans="1:10">
      <c r="A2" s="1" t="s">
        <v>84</v>
      </c>
      <c r="B2" s="1" t="s">
        <v>84</v>
      </c>
      <c r="D2" s="1" t="s">
        <v>84</v>
      </c>
      <c r="H2" s="1" t="s">
        <v>84</v>
      </c>
    </row>
    <row r="3" spans="1:10">
      <c r="A3" s="1">
        <v>1</v>
      </c>
      <c r="B3" s="1">
        <v>0.6</v>
      </c>
      <c r="C3" s="1">
        <f t="shared" ref="C3:C55" si="0">A3/B3</f>
        <v>1.6666666666666667</v>
      </c>
      <c r="D3" s="1">
        <f t="shared" ref="D3:D55" si="1">A3-B3</f>
        <v>0.4</v>
      </c>
      <c r="E3" s="1">
        <f t="shared" ref="E3:E55" si="2">D3*A3</f>
        <v>0.4</v>
      </c>
      <c r="F3" s="1">
        <f t="shared" ref="F3:F55" si="3">1/E3</f>
        <v>2.5</v>
      </c>
      <c r="G3" s="1">
        <f t="shared" ref="G3:G55" si="4">B3/A3</f>
        <v>0.6</v>
      </c>
      <c r="H3" s="1">
        <v>0.2</v>
      </c>
      <c r="I3" s="1">
        <f t="shared" ref="I3:I34" si="5">(1-B3*J3/A3/H3)*100</f>
        <v>55.000000000000007</v>
      </c>
      <c r="J3" s="1">
        <v>0.15</v>
      </c>
    </row>
    <row r="4" spans="1:10">
      <c r="A4" s="1">
        <v>1</v>
      </c>
      <c r="B4" s="1">
        <v>0.5</v>
      </c>
      <c r="C4" s="1">
        <f t="shared" si="0"/>
        <v>2</v>
      </c>
      <c r="D4" s="1">
        <f t="shared" si="1"/>
        <v>0.5</v>
      </c>
      <c r="E4" s="1">
        <f t="shared" si="2"/>
        <v>0.5</v>
      </c>
      <c r="F4" s="1">
        <f t="shared" si="3"/>
        <v>2</v>
      </c>
      <c r="G4" s="1">
        <f t="shared" si="4"/>
        <v>0.5</v>
      </c>
      <c r="H4" s="1">
        <v>0.23</v>
      </c>
      <c r="I4" s="1">
        <f t="shared" si="5"/>
        <v>63.043478260869556</v>
      </c>
      <c r="J4" s="1">
        <v>0.17</v>
      </c>
    </row>
    <row r="5" spans="1:10">
      <c r="A5" s="1">
        <v>1</v>
      </c>
      <c r="B5" s="1">
        <v>0.4</v>
      </c>
      <c r="C5" s="1">
        <f t="shared" si="0"/>
        <v>2.5</v>
      </c>
      <c r="D5" s="1">
        <f t="shared" si="1"/>
        <v>0.6</v>
      </c>
      <c r="E5" s="1">
        <f t="shared" si="2"/>
        <v>0.6</v>
      </c>
      <c r="F5" s="1">
        <f t="shared" si="3"/>
        <v>1.6666666666666667</v>
      </c>
      <c r="G5" s="1">
        <f t="shared" si="4"/>
        <v>0.4</v>
      </c>
      <c r="H5" s="1">
        <v>0.34</v>
      </c>
      <c r="I5" s="1">
        <f t="shared" si="5"/>
        <v>80</v>
      </c>
      <c r="J5" s="1">
        <v>0.17</v>
      </c>
    </row>
    <row r="6" spans="1:10">
      <c r="A6" s="1">
        <v>1</v>
      </c>
      <c r="B6" s="1">
        <v>0.3</v>
      </c>
      <c r="C6" s="1">
        <f t="shared" si="0"/>
        <v>3.3333333333333335</v>
      </c>
      <c r="D6" s="1">
        <f t="shared" si="1"/>
        <v>0.7</v>
      </c>
      <c r="E6" s="1">
        <f t="shared" si="2"/>
        <v>0.7</v>
      </c>
      <c r="F6" s="1">
        <f t="shared" si="3"/>
        <v>1.4285714285714286</v>
      </c>
      <c r="G6" s="1">
        <f t="shared" si="4"/>
        <v>0.3</v>
      </c>
      <c r="H6" s="1">
        <v>0.34</v>
      </c>
      <c r="I6" s="1">
        <f t="shared" si="5"/>
        <v>84.117647058823536</v>
      </c>
      <c r="J6" s="1">
        <v>0.18</v>
      </c>
    </row>
    <row r="7" spans="1:10">
      <c r="A7" s="1">
        <v>1</v>
      </c>
      <c r="B7" s="1">
        <v>0.2</v>
      </c>
      <c r="C7" s="1">
        <f t="shared" si="0"/>
        <v>5</v>
      </c>
      <c r="D7" s="1">
        <f t="shared" si="1"/>
        <v>0.8</v>
      </c>
      <c r="E7" s="1">
        <f t="shared" si="2"/>
        <v>0.8</v>
      </c>
      <c r="F7" s="1">
        <f t="shared" si="3"/>
        <v>1.25</v>
      </c>
      <c r="G7" s="1">
        <f t="shared" si="4"/>
        <v>0.2</v>
      </c>
      <c r="H7" s="1">
        <v>0.36</v>
      </c>
      <c r="I7" s="1">
        <f t="shared" si="5"/>
        <v>89.444444444444443</v>
      </c>
      <c r="J7" s="1">
        <v>0.19</v>
      </c>
    </row>
    <row r="8" spans="1:10">
      <c r="A8" s="1">
        <v>0.5</v>
      </c>
      <c r="B8" s="1">
        <v>0.3</v>
      </c>
      <c r="C8" s="1">
        <f t="shared" si="0"/>
        <v>1.6666666666666667</v>
      </c>
      <c r="D8" s="1">
        <f t="shared" si="1"/>
        <v>0.2</v>
      </c>
      <c r="E8" s="1">
        <f t="shared" si="2"/>
        <v>0.1</v>
      </c>
      <c r="F8" s="1">
        <f t="shared" si="3"/>
        <v>10</v>
      </c>
      <c r="G8" s="1">
        <f t="shared" si="4"/>
        <v>0.6</v>
      </c>
      <c r="H8" s="1">
        <v>0.13</v>
      </c>
      <c r="I8" s="1">
        <f t="shared" si="5"/>
        <v>53.846153846153854</v>
      </c>
      <c r="J8" s="1">
        <v>0.1</v>
      </c>
    </row>
    <row r="9" spans="1:10">
      <c r="A9" s="1">
        <v>0.5</v>
      </c>
      <c r="B9" s="1">
        <v>0.24</v>
      </c>
      <c r="C9" s="1">
        <f t="shared" si="0"/>
        <v>2.0833333333333335</v>
      </c>
      <c r="D9" s="1">
        <f t="shared" si="1"/>
        <v>0.26</v>
      </c>
      <c r="E9" s="1">
        <f t="shared" si="2"/>
        <v>0.13</v>
      </c>
      <c r="F9" s="1">
        <f t="shared" si="3"/>
        <v>7.6923076923076916</v>
      </c>
      <c r="G9" s="1">
        <f t="shared" si="4"/>
        <v>0.48</v>
      </c>
      <c r="H9" s="1">
        <v>0.13</v>
      </c>
      <c r="I9" s="1">
        <f t="shared" si="5"/>
        <v>55.692307692307693</v>
      </c>
      <c r="J9" s="1">
        <v>0.12</v>
      </c>
    </row>
    <row r="10" spans="1:10">
      <c r="A10" s="1">
        <v>0.5</v>
      </c>
      <c r="B10" s="1">
        <v>0.21</v>
      </c>
      <c r="C10" s="1">
        <f t="shared" si="0"/>
        <v>2.3809523809523809</v>
      </c>
      <c r="D10" s="1">
        <f t="shared" si="1"/>
        <v>0.29000000000000004</v>
      </c>
      <c r="E10" s="1">
        <f t="shared" si="2"/>
        <v>0.14500000000000002</v>
      </c>
      <c r="F10" s="1">
        <f t="shared" si="3"/>
        <v>6.8965517241379306</v>
      </c>
      <c r="G10" s="1">
        <f t="shared" si="4"/>
        <v>0.42</v>
      </c>
      <c r="H10" s="1">
        <v>0.15</v>
      </c>
      <c r="I10" s="1">
        <f t="shared" si="5"/>
        <v>66.400000000000006</v>
      </c>
      <c r="J10" s="1">
        <v>0.12</v>
      </c>
    </row>
    <row r="11" spans="1:10">
      <c r="A11" s="1">
        <v>0.5</v>
      </c>
      <c r="B11" s="1">
        <v>0.2</v>
      </c>
      <c r="C11" s="1">
        <f t="shared" si="0"/>
        <v>2.5</v>
      </c>
      <c r="D11" s="1">
        <f t="shared" si="1"/>
        <v>0.3</v>
      </c>
      <c r="E11" s="1">
        <f t="shared" si="2"/>
        <v>0.15</v>
      </c>
      <c r="F11" s="1">
        <f t="shared" si="3"/>
        <v>6.666666666666667</v>
      </c>
      <c r="G11" s="1">
        <f t="shared" si="4"/>
        <v>0.4</v>
      </c>
      <c r="H11" s="1">
        <v>0.15</v>
      </c>
      <c r="I11" s="1">
        <f t="shared" si="5"/>
        <v>68</v>
      </c>
      <c r="J11" s="1">
        <v>0.12</v>
      </c>
    </row>
    <row r="12" spans="1:10">
      <c r="A12" s="1">
        <v>0.5</v>
      </c>
      <c r="B12" s="1">
        <v>0.17</v>
      </c>
      <c r="C12" s="1">
        <f t="shared" si="0"/>
        <v>2.9411764705882351</v>
      </c>
      <c r="D12" s="1">
        <f t="shared" si="1"/>
        <v>0.32999999999999996</v>
      </c>
      <c r="E12" s="1">
        <f t="shared" si="2"/>
        <v>0.16499999999999998</v>
      </c>
      <c r="F12" s="1">
        <f t="shared" si="3"/>
        <v>6.0606060606060614</v>
      </c>
      <c r="G12" s="1">
        <f t="shared" si="4"/>
        <v>0.34</v>
      </c>
      <c r="H12" s="1">
        <v>0.16</v>
      </c>
      <c r="I12" s="1">
        <f t="shared" si="5"/>
        <v>72.375</v>
      </c>
      <c r="J12" s="1">
        <v>0.13</v>
      </c>
    </row>
    <row r="13" spans="1:10">
      <c r="A13" s="1">
        <v>0.5</v>
      </c>
      <c r="B13" s="1">
        <v>0.15</v>
      </c>
      <c r="C13" s="1">
        <f t="shared" si="0"/>
        <v>3.3333333333333335</v>
      </c>
      <c r="D13" s="1">
        <f t="shared" si="1"/>
        <v>0.35</v>
      </c>
      <c r="E13" s="1">
        <f t="shared" si="2"/>
        <v>0.17499999999999999</v>
      </c>
      <c r="F13" s="1">
        <f t="shared" si="3"/>
        <v>5.7142857142857144</v>
      </c>
      <c r="G13" s="1">
        <f t="shared" si="4"/>
        <v>0.3</v>
      </c>
      <c r="H13" s="1">
        <v>0.15</v>
      </c>
      <c r="I13" s="1">
        <f t="shared" si="5"/>
        <v>70</v>
      </c>
      <c r="J13" s="1">
        <v>0.15</v>
      </c>
    </row>
    <row r="14" spans="1:10">
      <c r="A14" s="1">
        <v>0.5</v>
      </c>
      <c r="B14" s="1">
        <v>0.12</v>
      </c>
      <c r="C14" s="1">
        <f t="shared" si="0"/>
        <v>4.166666666666667</v>
      </c>
      <c r="D14" s="1">
        <f t="shared" si="1"/>
        <v>0.38</v>
      </c>
      <c r="E14" s="1">
        <f t="shared" si="2"/>
        <v>0.19</v>
      </c>
      <c r="F14" s="1">
        <f t="shared" si="3"/>
        <v>5.2631578947368425</v>
      </c>
      <c r="G14" s="1">
        <f t="shared" si="4"/>
        <v>0.24</v>
      </c>
      <c r="H14" s="1">
        <v>0.24</v>
      </c>
      <c r="I14" s="1">
        <f t="shared" si="5"/>
        <v>88</v>
      </c>
      <c r="J14" s="1">
        <v>0.12</v>
      </c>
    </row>
    <row r="15" spans="1:10">
      <c r="A15" s="1">
        <v>0.5</v>
      </c>
      <c r="B15" s="1">
        <v>0.1</v>
      </c>
      <c r="C15" s="1">
        <f t="shared" si="0"/>
        <v>5</v>
      </c>
      <c r="D15" s="1">
        <f t="shared" si="1"/>
        <v>0.4</v>
      </c>
      <c r="E15" s="1">
        <f t="shared" si="2"/>
        <v>0.2</v>
      </c>
      <c r="F15" s="1">
        <f t="shared" si="3"/>
        <v>5</v>
      </c>
      <c r="G15" s="1">
        <f t="shared" si="4"/>
        <v>0.2</v>
      </c>
      <c r="H15" s="1">
        <v>0.22</v>
      </c>
      <c r="I15" s="1">
        <f t="shared" si="5"/>
        <v>90.909090909090907</v>
      </c>
      <c r="J15" s="1">
        <v>0.1</v>
      </c>
    </row>
    <row r="16" spans="1:10">
      <c r="A16" s="1">
        <v>0.5</v>
      </c>
      <c r="B16" s="1">
        <v>0.08</v>
      </c>
      <c r="C16" s="1">
        <f t="shared" si="0"/>
        <v>6.25</v>
      </c>
      <c r="D16" s="1">
        <f t="shared" si="1"/>
        <v>0.42</v>
      </c>
      <c r="E16" s="1">
        <f t="shared" si="2"/>
        <v>0.21</v>
      </c>
      <c r="F16" s="1">
        <f t="shared" si="3"/>
        <v>4.7619047619047619</v>
      </c>
      <c r="G16" s="1">
        <f t="shared" si="4"/>
        <v>0.16</v>
      </c>
      <c r="H16" s="1">
        <v>0.22</v>
      </c>
      <c r="I16" s="1">
        <f t="shared" si="5"/>
        <v>92</v>
      </c>
      <c r="J16" s="1">
        <v>0.11</v>
      </c>
    </row>
    <row r="17" spans="1:10">
      <c r="A17" s="1">
        <v>0.5</v>
      </c>
      <c r="B17" s="1">
        <v>0.06</v>
      </c>
      <c r="C17" s="1">
        <f t="shared" si="0"/>
        <v>8.3333333333333339</v>
      </c>
      <c r="D17" s="1">
        <f t="shared" si="1"/>
        <v>0.44</v>
      </c>
      <c r="E17" s="1">
        <f t="shared" si="2"/>
        <v>0.22</v>
      </c>
      <c r="F17" s="1">
        <f t="shared" si="3"/>
        <v>4.5454545454545459</v>
      </c>
      <c r="G17" s="1">
        <f t="shared" si="4"/>
        <v>0.12</v>
      </c>
      <c r="H17" s="1">
        <v>0.2</v>
      </c>
      <c r="I17" s="1">
        <f t="shared" si="5"/>
        <v>93.4</v>
      </c>
      <c r="J17" s="1">
        <v>0.11</v>
      </c>
    </row>
    <row r="18" spans="1:10">
      <c r="A18" s="1">
        <v>0.8</v>
      </c>
      <c r="B18" s="1">
        <v>0.4</v>
      </c>
      <c r="C18" s="1">
        <f t="shared" si="0"/>
        <v>2</v>
      </c>
      <c r="D18" s="1">
        <f t="shared" si="1"/>
        <v>0.4</v>
      </c>
      <c r="E18" s="1">
        <f t="shared" si="2"/>
        <v>0.32000000000000006</v>
      </c>
      <c r="F18" s="1">
        <f t="shared" si="3"/>
        <v>3.1249999999999996</v>
      </c>
      <c r="G18" s="1">
        <f t="shared" si="4"/>
        <v>0.5</v>
      </c>
      <c r="H18" s="1">
        <v>0.2</v>
      </c>
      <c r="I18" s="1">
        <f t="shared" si="5"/>
        <v>62.5</v>
      </c>
      <c r="J18" s="1">
        <v>0.15</v>
      </c>
    </row>
    <row r="19" spans="1:10">
      <c r="A19" s="1">
        <v>0.8</v>
      </c>
      <c r="B19" s="1">
        <v>0.32</v>
      </c>
      <c r="C19" s="1">
        <f t="shared" si="0"/>
        <v>2.5</v>
      </c>
      <c r="D19" s="1">
        <f t="shared" si="1"/>
        <v>0.48000000000000004</v>
      </c>
      <c r="E19" s="1">
        <f t="shared" si="2"/>
        <v>0.38400000000000006</v>
      </c>
      <c r="F19" s="1">
        <f t="shared" si="3"/>
        <v>2.6041666666666661</v>
      </c>
      <c r="G19" s="1">
        <f t="shared" si="4"/>
        <v>0.39999999999999997</v>
      </c>
      <c r="H19" s="1">
        <v>0.2</v>
      </c>
      <c r="I19" s="1">
        <f t="shared" si="5"/>
        <v>68</v>
      </c>
      <c r="J19" s="1">
        <v>0.16</v>
      </c>
    </row>
    <row r="20" spans="1:10">
      <c r="A20" s="1">
        <v>0.8</v>
      </c>
      <c r="B20" s="1">
        <v>0.24</v>
      </c>
      <c r="C20" s="1">
        <f t="shared" si="0"/>
        <v>3.3333333333333335</v>
      </c>
      <c r="D20" s="1">
        <f t="shared" si="1"/>
        <v>0.56000000000000005</v>
      </c>
      <c r="E20" s="1">
        <f t="shared" si="2"/>
        <v>0.44800000000000006</v>
      </c>
      <c r="F20" s="1">
        <f t="shared" si="3"/>
        <v>2.2321428571428568</v>
      </c>
      <c r="G20" s="1">
        <f t="shared" si="4"/>
        <v>0.3</v>
      </c>
      <c r="H20" s="1">
        <v>0.22</v>
      </c>
      <c r="I20" s="1">
        <f t="shared" si="5"/>
        <v>74.090909090909093</v>
      </c>
      <c r="J20" s="1">
        <v>0.19</v>
      </c>
    </row>
    <row r="21" spans="1:10">
      <c r="A21" s="1">
        <v>0.8</v>
      </c>
      <c r="B21" s="1">
        <v>0.16</v>
      </c>
      <c r="C21" s="1">
        <f t="shared" si="0"/>
        <v>5</v>
      </c>
      <c r="D21" s="1">
        <f t="shared" si="1"/>
        <v>0.64</v>
      </c>
      <c r="E21" s="1">
        <f t="shared" si="2"/>
        <v>0.51200000000000001</v>
      </c>
      <c r="F21" s="1">
        <f t="shared" si="3"/>
        <v>1.953125</v>
      </c>
      <c r="G21" s="1">
        <f t="shared" si="4"/>
        <v>0.19999999999999998</v>
      </c>
      <c r="H21" s="1">
        <v>0.33</v>
      </c>
      <c r="I21" s="1">
        <f t="shared" si="5"/>
        <v>89.696969696969703</v>
      </c>
      <c r="J21" s="1">
        <v>0.17</v>
      </c>
    </row>
    <row r="22" spans="1:10">
      <c r="A22" s="1">
        <v>0.4</v>
      </c>
      <c r="B22" s="1">
        <v>0.28000000000000003</v>
      </c>
      <c r="C22" s="1">
        <f t="shared" si="0"/>
        <v>1.4285714285714286</v>
      </c>
      <c r="D22" s="1">
        <f t="shared" si="1"/>
        <v>0.12</v>
      </c>
      <c r="E22" s="1">
        <f t="shared" si="2"/>
        <v>4.8000000000000001E-2</v>
      </c>
      <c r="F22" s="1">
        <f t="shared" si="3"/>
        <v>20.833333333333332</v>
      </c>
      <c r="G22" s="1">
        <f t="shared" si="4"/>
        <v>0.70000000000000007</v>
      </c>
      <c r="H22" s="1">
        <v>0.1</v>
      </c>
      <c r="I22" s="1">
        <f t="shared" si="5"/>
        <v>43.999999999999993</v>
      </c>
      <c r="J22" s="1">
        <v>0.08</v>
      </c>
    </row>
    <row r="23" spans="1:10">
      <c r="A23" s="1">
        <v>0.4</v>
      </c>
      <c r="B23" s="1">
        <v>0.26</v>
      </c>
      <c r="C23" s="1">
        <f t="shared" si="0"/>
        <v>1.5384615384615385</v>
      </c>
      <c r="D23" s="1">
        <f t="shared" si="1"/>
        <v>0.14000000000000001</v>
      </c>
      <c r="E23" s="1">
        <f t="shared" si="2"/>
        <v>5.6000000000000008E-2</v>
      </c>
      <c r="F23" s="1">
        <f t="shared" si="3"/>
        <v>17.857142857142854</v>
      </c>
      <c r="G23" s="1">
        <f t="shared" si="4"/>
        <v>0.65</v>
      </c>
      <c r="H23" s="1">
        <v>0.1</v>
      </c>
      <c r="I23" s="1">
        <f t="shared" si="5"/>
        <v>48</v>
      </c>
      <c r="J23" s="1">
        <v>0.08</v>
      </c>
    </row>
    <row r="24" spans="1:10">
      <c r="A24" s="1">
        <v>0.4</v>
      </c>
      <c r="B24" s="1">
        <v>0.22</v>
      </c>
      <c r="C24" s="1">
        <f t="shared" si="0"/>
        <v>1.8181818181818183</v>
      </c>
      <c r="D24" s="1">
        <f t="shared" si="1"/>
        <v>0.18000000000000002</v>
      </c>
      <c r="E24" s="1">
        <f t="shared" si="2"/>
        <v>7.2000000000000008E-2</v>
      </c>
      <c r="F24" s="1">
        <f t="shared" si="3"/>
        <v>13.888888888888888</v>
      </c>
      <c r="G24" s="1">
        <f t="shared" si="4"/>
        <v>0.54999999999999993</v>
      </c>
      <c r="H24" s="1">
        <v>0.11</v>
      </c>
      <c r="I24" s="1">
        <f t="shared" si="5"/>
        <v>55.000000000000007</v>
      </c>
      <c r="J24" s="1">
        <v>0.09</v>
      </c>
    </row>
    <row r="25" spans="1:10">
      <c r="A25" s="1">
        <v>0.4</v>
      </c>
      <c r="B25" s="1">
        <v>0.16</v>
      </c>
      <c r="C25" s="1">
        <f t="shared" si="0"/>
        <v>2.5</v>
      </c>
      <c r="D25" s="1">
        <f t="shared" si="1"/>
        <v>0.24000000000000002</v>
      </c>
      <c r="E25" s="1">
        <f t="shared" si="2"/>
        <v>9.6000000000000016E-2</v>
      </c>
      <c r="F25" s="1">
        <f t="shared" si="3"/>
        <v>10.416666666666664</v>
      </c>
      <c r="G25" s="1">
        <f t="shared" si="4"/>
        <v>0.39999999999999997</v>
      </c>
      <c r="H25" s="1">
        <v>0.15</v>
      </c>
      <c r="I25" s="1">
        <f t="shared" si="5"/>
        <v>70.666666666666671</v>
      </c>
      <c r="J25" s="1">
        <v>0.11</v>
      </c>
    </row>
    <row r="26" spans="1:10">
      <c r="A26" s="1">
        <v>0.4</v>
      </c>
      <c r="B26" s="1">
        <v>0.12</v>
      </c>
      <c r="C26" s="1">
        <f t="shared" si="0"/>
        <v>3.3333333333333335</v>
      </c>
      <c r="D26" s="1">
        <f t="shared" si="1"/>
        <v>0.28000000000000003</v>
      </c>
      <c r="E26" s="1">
        <f t="shared" si="2"/>
        <v>0.11200000000000002</v>
      </c>
      <c r="F26" s="1">
        <f t="shared" si="3"/>
        <v>8.928571428571427</v>
      </c>
      <c r="G26" s="1">
        <f t="shared" si="4"/>
        <v>0.3</v>
      </c>
      <c r="H26" s="1">
        <v>0.15</v>
      </c>
      <c r="I26" s="1">
        <f t="shared" si="5"/>
        <v>76</v>
      </c>
      <c r="J26" s="1">
        <v>0.12</v>
      </c>
    </row>
    <row r="27" spans="1:10">
      <c r="A27" s="1">
        <v>0.6</v>
      </c>
      <c r="B27" s="1">
        <v>0.36</v>
      </c>
      <c r="C27" s="1">
        <f t="shared" si="0"/>
        <v>1.6666666666666667</v>
      </c>
      <c r="D27" s="1">
        <f t="shared" si="1"/>
        <v>0.24</v>
      </c>
      <c r="E27" s="1">
        <f t="shared" si="2"/>
        <v>0.14399999999999999</v>
      </c>
      <c r="F27" s="1">
        <f t="shared" si="3"/>
        <v>6.9444444444444446</v>
      </c>
      <c r="G27" s="1">
        <f t="shared" si="4"/>
        <v>0.6</v>
      </c>
      <c r="H27" s="1">
        <v>0.14000000000000001</v>
      </c>
      <c r="I27" s="1">
        <f t="shared" si="5"/>
        <v>52.857142857142861</v>
      </c>
      <c r="J27" s="1">
        <v>0.11</v>
      </c>
    </row>
    <row r="28" spans="1:10">
      <c r="A28" s="1">
        <v>0.6</v>
      </c>
      <c r="B28" s="1">
        <v>0.34</v>
      </c>
      <c r="C28" s="1">
        <f t="shared" si="0"/>
        <v>1.7647058823529409</v>
      </c>
      <c r="D28" s="1">
        <f t="shared" si="1"/>
        <v>0.25999999999999995</v>
      </c>
      <c r="E28" s="1">
        <f t="shared" si="2"/>
        <v>0.15599999999999997</v>
      </c>
      <c r="F28" s="1">
        <f t="shared" si="3"/>
        <v>6.4102564102564115</v>
      </c>
      <c r="G28" s="1">
        <f t="shared" si="4"/>
        <v>0.56666666666666676</v>
      </c>
      <c r="H28" s="1">
        <v>0.15</v>
      </c>
      <c r="I28" s="1">
        <f t="shared" si="5"/>
        <v>54.666666666666664</v>
      </c>
      <c r="J28" s="1">
        <v>0.12</v>
      </c>
    </row>
    <row r="29" spans="1:10">
      <c r="A29" s="1">
        <v>0.6</v>
      </c>
      <c r="B29" s="1">
        <v>0.3</v>
      </c>
      <c r="C29" s="1">
        <f t="shared" si="0"/>
        <v>2</v>
      </c>
      <c r="D29" s="1">
        <f t="shared" si="1"/>
        <v>0.3</v>
      </c>
      <c r="E29" s="1">
        <f t="shared" si="2"/>
        <v>0.18</v>
      </c>
      <c r="F29" s="1">
        <f t="shared" si="3"/>
        <v>5.5555555555555554</v>
      </c>
      <c r="G29" s="1">
        <f t="shared" si="4"/>
        <v>0.5</v>
      </c>
      <c r="H29" s="1">
        <v>0.15</v>
      </c>
      <c r="I29" s="1">
        <f t="shared" si="5"/>
        <v>60</v>
      </c>
      <c r="J29" s="1">
        <v>0.12</v>
      </c>
    </row>
    <row r="30" spans="1:10">
      <c r="A30" s="1">
        <v>0.6</v>
      </c>
      <c r="B30" s="1">
        <v>0.26</v>
      </c>
      <c r="C30" s="1">
        <f t="shared" si="0"/>
        <v>2.3076923076923075</v>
      </c>
      <c r="D30" s="1">
        <f t="shared" si="1"/>
        <v>0.33999999999999997</v>
      </c>
      <c r="E30" s="1">
        <f t="shared" si="2"/>
        <v>0.20399999999999999</v>
      </c>
      <c r="F30" s="1">
        <f t="shared" si="3"/>
        <v>4.9019607843137258</v>
      </c>
      <c r="G30" s="1">
        <f t="shared" si="4"/>
        <v>0.43333333333333335</v>
      </c>
      <c r="H30" s="1">
        <v>0.17</v>
      </c>
      <c r="I30" s="1">
        <f t="shared" si="5"/>
        <v>64.313725490196077</v>
      </c>
      <c r="J30" s="1">
        <v>0.14000000000000001</v>
      </c>
    </row>
    <row r="31" spans="1:10">
      <c r="A31" s="1">
        <v>0.6</v>
      </c>
      <c r="B31" s="1">
        <v>0.24</v>
      </c>
      <c r="C31" s="1">
        <f t="shared" si="0"/>
        <v>2.5</v>
      </c>
      <c r="D31" s="1">
        <f t="shared" si="1"/>
        <v>0.36</v>
      </c>
      <c r="E31" s="1">
        <f t="shared" si="2"/>
        <v>0.216</v>
      </c>
      <c r="F31" s="1">
        <f t="shared" si="3"/>
        <v>4.6296296296296298</v>
      </c>
      <c r="G31" s="1">
        <f t="shared" si="4"/>
        <v>0.4</v>
      </c>
      <c r="H31" s="1">
        <v>0.18</v>
      </c>
      <c r="I31" s="1">
        <f t="shared" si="5"/>
        <v>68.888888888888886</v>
      </c>
      <c r="J31" s="1">
        <v>0.14000000000000001</v>
      </c>
    </row>
    <row r="32" spans="1:10">
      <c r="A32" s="1">
        <v>0.6</v>
      </c>
      <c r="B32" s="1">
        <v>0.2</v>
      </c>
      <c r="C32" s="1">
        <f t="shared" si="0"/>
        <v>2.9999999999999996</v>
      </c>
      <c r="D32" s="1">
        <f t="shared" si="1"/>
        <v>0.39999999999999997</v>
      </c>
      <c r="E32" s="1">
        <f t="shared" si="2"/>
        <v>0.23999999999999996</v>
      </c>
      <c r="F32" s="1">
        <f t="shared" si="3"/>
        <v>4.166666666666667</v>
      </c>
      <c r="G32" s="1">
        <f t="shared" si="4"/>
        <v>0.33333333333333337</v>
      </c>
      <c r="H32" s="1">
        <v>0.18</v>
      </c>
      <c r="I32" s="1">
        <f t="shared" si="5"/>
        <v>72.222222222222214</v>
      </c>
      <c r="J32" s="1">
        <v>0.15</v>
      </c>
    </row>
    <row r="33" spans="1:10">
      <c r="A33" s="1">
        <v>0.6</v>
      </c>
      <c r="B33" s="1">
        <v>0.18</v>
      </c>
      <c r="C33" s="1">
        <f t="shared" si="0"/>
        <v>3.3333333333333335</v>
      </c>
      <c r="D33" s="1">
        <f t="shared" si="1"/>
        <v>0.42</v>
      </c>
      <c r="E33" s="1">
        <f t="shared" si="2"/>
        <v>0.252</v>
      </c>
      <c r="F33" s="1">
        <f t="shared" si="3"/>
        <v>3.9682539682539684</v>
      </c>
      <c r="G33" s="1">
        <f t="shared" si="4"/>
        <v>0.3</v>
      </c>
      <c r="H33" s="1">
        <v>0.18</v>
      </c>
      <c r="I33" s="1">
        <f t="shared" si="5"/>
        <v>75</v>
      </c>
      <c r="J33" s="1">
        <v>0.15</v>
      </c>
    </row>
    <row r="34" spans="1:10">
      <c r="A34" s="1">
        <v>0.6</v>
      </c>
      <c r="B34" s="1">
        <v>0.16</v>
      </c>
      <c r="C34" s="1">
        <f t="shared" si="0"/>
        <v>3.75</v>
      </c>
      <c r="D34" s="1">
        <f t="shared" si="1"/>
        <v>0.43999999999999995</v>
      </c>
      <c r="E34" s="1">
        <f t="shared" si="2"/>
        <v>0.26399999999999996</v>
      </c>
      <c r="F34" s="1">
        <f t="shared" si="3"/>
        <v>3.7878787878787885</v>
      </c>
      <c r="G34" s="1">
        <f t="shared" si="4"/>
        <v>0.26666666666666666</v>
      </c>
      <c r="H34" s="1">
        <v>0.28999999999999998</v>
      </c>
      <c r="I34" s="1">
        <f t="shared" si="5"/>
        <v>86.206896551724128</v>
      </c>
      <c r="J34" s="1">
        <v>0.15</v>
      </c>
    </row>
    <row r="35" spans="1:10">
      <c r="A35" s="1">
        <v>0.6</v>
      </c>
      <c r="B35" s="1">
        <v>0.14000000000000001</v>
      </c>
      <c r="C35" s="1">
        <f t="shared" si="0"/>
        <v>4.2857142857142856</v>
      </c>
      <c r="D35" s="1">
        <f t="shared" si="1"/>
        <v>0.45999999999999996</v>
      </c>
      <c r="E35" s="1">
        <f t="shared" si="2"/>
        <v>0.27599999999999997</v>
      </c>
      <c r="F35" s="1">
        <f t="shared" si="3"/>
        <v>3.623188405797102</v>
      </c>
      <c r="G35" s="1">
        <f t="shared" si="4"/>
        <v>0.23333333333333336</v>
      </c>
      <c r="H35" s="1">
        <v>0.28000000000000003</v>
      </c>
      <c r="I35" s="1">
        <f t="shared" ref="I35:I55" si="6">(1-B35*J35/A35/H35)*100</f>
        <v>87.5</v>
      </c>
      <c r="J35" s="1">
        <v>0.15</v>
      </c>
    </row>
    <row r="36" spans="1:10">
      <c r="A36" s="1">
        <v>0.6</v>
      </c>
      <c r="B36" s="1">
        <v>0.12</v>
      </c>
      <c r="C36" s="1">
        <f t="shared" si="0"/>
        <v>5</v>
      </c>
      <c r="D36" s="1">
        <f t="shared" si="1"/>
        <v>0.48</v>
      </c>
      <c r="E36" s="1">
        <f t="shared" si="2"/>
        <v>0.28799999999999998</v>
      </c>
      <c r="F36" s="1">
        <f t="shared" si="3"/>
        <v>3.4722222222222223</v>
      </c>
      <c r="G36" s="1">
        <f t="shared" si="4"/>
        <v>0.2</v>
      </c>
      <c r="H36" s="1">
        <v>0.26</v>
      </c>
      <c r="I36" s="1">
        <f t="shared" si="6"/>
        <v>90</v>
      </c>
      <c r="J36" s="1">
        <v>0.13</v>
      </c>
    </row>
    <row r="37" spans="1:10">
      <c r="A37" s="1">
        <v>0.6</v>
      </c>
      <c r="B37" s="1">
        <v>0.1</v>
      </c>
      <c r="C37" s="1">
        <f t="shared" si="0"/>
        <v>5.9999999999999991</v>
      </c>
      <c r="D37" s="1">
        <f t="shared" si="1"/>
        <v>0.5</v>
      </c>
      <c r="E37" s="1">
        <f t="shared" si="2"/>
        <v>0.3</v>
      </c>
      <c r="F37" s="1">
        <f t="shared" si="3"/>
        <v>3.3333333333333335</v>
      </c>
      <c r="G37" s="1">
        <f t="shared" si="4"/>
        <v>0.16666666666666669</v>
      </c>
      <c r="H37" s="1">
        <v>0.25</v>
      </c>
      <c r="I37" s="1">
        <f t="shared" si="6"/>
        <v>91.333333333333329</v>
      </c>
      <c r="J37" s="1">
        <v>0.13</v>
      </c>
    </row>
    <row r="38" spans="1:10">
      <c r="A38" s="1">
        <v>0.31</v>
      </c>
      <c r="B38" s="1">
        <v>0.05</v>
      </c>
      <c r="C38" s="1">
        <f t="shared" si="0"/>
        <v>6.1999999999999993</v>
      </c>
      <c r="D38" s="1">
        <f t="shared" si="1"/>
        <v>0.26</v>
      </c>
      <c r="E38" s="1">
        <f t="shared" si="2"/>
        <v>8.0600000000000005E-2</v>
      </c>
      <c r="F38" s="1">
        <f t="shared" si="3"/>
        <v>12.406947890818858</v>
      </c>
      <c r="G38" s="1">
        <f t="shared" si="4"/>
        <v>0.16129032258064518</v>
      </c>
      <c r="H38" s="1">
        <v>0.16</v>
      </c>
      <c r="I38" s="1">
        <f t="shared" si="6"/>
        <v>91.935483870967744</v>
      </c>
      <c r="J38" s="1">
        <v>0.08</v>
      </c>
    </row>
    <row r="39" spans="1:10">
      <c r="A39" s="1">
        <v>0.31</v>
      </c>
      <c r="B39" s="1">
        <v>0.02</v>
      </c>
      <c r="C39" s="1">
        <f t="shared" si="0"/>
        <v>15.5</v>
      </c>
      <c r="D39" s="1">
        <f t="shared" si="1"/>
        <v>0.28999999999999998</v>
      </c>
      <c r="E39" s="1">
        <f t="shared" si="2"/>
        <v>8.9899999999999994E-2</v>
      </c>
      <c r="F39" s="1">
        <f t="shared" si="3"/>
        <v>11.123470522803116</v>
      </c>
      <c r="G39" s="1">
        <f t="shared" si="4"/>
        <v>6.4516129032258063E-2</v>
      </c>
      <c r="H39" s="1">
        <v>0.14000000000000001</v>
      </c>
      <c r="I39" s="1">
        <f t="shared" si="6"/>
        <v>95.391705069124427</v>
      </c>
      <c r="J39" s="1">
        <v>0.1</v>
      </c>
    </row>
    <row r="40" spans="1:10">
      <c r="A40" s="1">
        <v>0.31</v>
      </c>
      <c r="B40" s="1">
        <v>0.16</v>
      </c>
      <c r="C40" s="1">
        <f t="shared" si="0"/>
        <v>1.9375</v>
      </c>
      <c r="D40" s="1">
        <f t="shared" si="1"/>
        <v>0.15</v>
      </c>
      <c r="E40" s="1">
        <f t="shared" si="2"/>
        <v>4.65E-2</v>
      </c>
      <c r="F40" s="1">
        <f t="shared" si="3"/>
        <v>21.50537634408602</v>
      </c>
      <c r="G40" s="1">
        <f t="shared" si="4"/>
        <v>0.5161290322580645</v>
      </c>
      <c r="H40" s="1">
        <v>0.1</v>
      </c>
      <c r="I40" s="1">
        <f t="shared" si="6"/>
        <v>58.709677419354847</v>
      </c>
      <c r="J40" s="1">
        <v>0.08</v>
      </c>
    </row>
    <row r="41" spans="1:10">
      <c r="A41" s="1">
        <v>0.31</v>
      </c>
      <c r="B41" s="1">
        <v>0.17</v>
      </c>
      <c r="C41" s="1">
        <f t="shared" si="0"/>
        <v>1.8235294117647058</v>
      </c>
      <c r="D41" s="1">
        <f t="shared" si="1"/>
        <v>0.13999999999999999</v>
      </c>
      <c r="E41" s="1">
        <f t="shared" si="2"/>
        <v>4.3399999999999994E-2</v>
      </c>
      <c r="F41" s="1">
        <f t="shared" si="3"/>
        <v>23.041474654377883</v>
      </c>
      <c r="G41" s="1">
        <f t="shared" si="4"/>
        <v>0.54838709677419362</v>
      </c>
      <c r="H41" s="1">
        <v>0.1</v>
      </c>
      <c r="I41" s="1">
        <f t="shared" si="6"/>
        <v>61.612903225806434</v>
      </c>
      <c r="J41" s="1">
        <v>7.0000000000000007E-2</v>
      </c>
    </row>
    <row r="42" spans="1:10">
      <c r="A42" s="1">
        <v>0.31</v>
      </c>
      <c r="B42" s="1">
        <v>0.18</v>
      </c>
      <c r="C42" s="1">
        <f t="shared" si="0"/>
        <v>1.7222222222222223</v>
      </c>
      <c r="D42" s="1">
        <f t="shared" si="1"/>
        <v>0.13</v>
      </c>
      <c r="E42" s="1">
        <f t="shared" si="2"/>
        <v>4.0300000000000002E-2</v>
      </c>
      <c r="F42" s="1">
        <f t="shared" si="3"/>
        <v>24.813895781637715</v>
      </c>
      <c r="G42" s="1">
        <f t="shared" si="4"/>
        <v>0.58064516129032251</v>
      </c>
      <c r="H42" s="1">
        <v>0.11</v>
      </c>
      <c r="I42" s="1">
        <f t="shared" si="6"/>
        <v>57.771260997067451</v>
      </c>
      <c r="J42" s="1">
        <v>0.08</v>
      </c>
    </row>
    <row r="43" spans="1:10">
      <c r="A43" s="1">
        <v>0.31</v>
      </c>
      <c r="B43" s="1">
        <v>0.1</v>
      </c>
      <c r="C43" s="1">
        <f t="shared" si="0"/>
        <v>3.0999999999999996</v>
      </c>
      <c r="D43" s="1">
        <f t="shared" si="1"/>
        <v>0.21</v>
      </c>
      <c r="E43" s="1">
        <f t="shared" si="2"/>
        <v>6.5099999999999991E-2</v>
      </c>
      <c r="F43" s="1">
        <f t="shared" si="3"/>
        <v>15.360983102918588</v>
      </c>
      <c r="G43" s="1">
        <f t="shared" si="4"/>
        <v>0.32258064516129037</v>
      </c>
      <c r="H43" s="1">
        <v>0.12</v>
      </c>
      <c r="I43" s="1">
        <f t="shared" si="6"/>
        <v>73.118279569892479</v>
      </c>
      <c r="J43" s="1">
        <v>0.1</v>
      </c>
    </row>
    <row r="44" spans="1:10">
      <c r="A44" s="1">
        <v>0.31</v>
      </c>
      <c r="B44" s="1">
        <v>0.13</v>
      </c>
      <c r="C44" s="1">
        <f t="shared" si="0"/>
        <v>2.3846153846153846</v>
      </c>
      <c r="D44" s="1">
        <f t="shared" si="1"/>
        <v>0.18</v>
      </c>
      <c r="E44" s="1">
        <f t="shared" si="2"/>
        <v>5.5799999999999995E-2</v>
      </c>
      <c r="F44" s="1">
        <f t="shared" si="3"/>
        <v>17.921146953405021</v>
      </c>
      <c r="G44" s="1">
        <f t="shared" si="4"/>
        <v>0.41935483870967744</v>
      </c>
      <c r="H44" s="1">
        <v>0.12</v>
      </c>
      <c r="I44" s="1">
        <f t="shared" si="6"/>
        <v>68.548387096774206</v>
      </c>
      <c r="J44" s="1">
        <v>0.09</v>
      </c>
    </row>
    <row r="45" spans="1:10">
      <c r="A45" s="1">
        <v>0.2</v>
      </c>
      <c r="B45" s="1">
        <v>0.15</v>
      </c>
      <c r="C45" s="1">
        <f t="shared" si="0"/>
        <v>1.3333333333333335</v>
      </c>
      <c r="D45" s="1">
        <f t="shared" si="1"/>
        <v>5.0000000000000017E-2</v>
      </c>
      <c r="E45" s="1">
        <f t="shared" si="2"/>
        <v>1.0000000000000004E-2</v>
      </c>
      <c r="F45" s="1">
        <f t="shared" si="3"/>
        <v>99.999999999999957</v>
      </c>
      <c r="G45" s="1">
        <f t="shared" si="4"/>
        <v>0.74999999999999989</v>
      </c>
      <c r="H45" s="1">
        <v>7.0000000000000007E-2</v>
      </c>
      <c r="I45" s="1">
        <f t="shared" si="6"/>
        <v>46.428571428571431</v>
      </c>
      <c r="J45" s="1">
        <v>0.05</v>
      </c>
    </row>
    <row r="46" spans="1:10">
      <c r="A46" s="1">
        <v>0.2</v>
      </c>
      <c r="B46" s="1">
        <v>0.11</v>
      </c>
      <c r="C46" s="1">
        <f t="shared" si="0"/>
        <v>1.8181818181818183</v>
      </c>
      <c r="D46" s="1">
        <f t="shared" si="1"/>
        <v>9.0000000000000011E-2</v>
      </c>
      <c r="E46" s="1">
        <f t="shared" si="2"/>
        <v>1.8000000000000002E-2</v>
      </c>
      <c r="F46" s="1">
        <f t="shared" si="3"/>
        <v>55.55555555555555</v>
      </c>
      <c r="G46" s="1">
        <f t="shared" si="4"/>
        <v>0.54999999999999993</v>
      </c>
      <c r="H46" s="1">
        <v>0.08</v>
      </c>
      <c r="I46" s="1">
        <f t="shared" si="6"/>
        <v>58.750000000000014</v>
      </c>
      <c r="J46" s="1">
        <v>0.06</v>
      </c>
    </row>
    <row r="47" spans="1:10">
      <c r="A47" s="1">
        <v>0.2</v>
      </c>
      <c r="B47" s="1">
        <v>0.09</v>
      </c>
      <c r="C47" s="1">
        <f t="shared" si="0"/>
        <v>2.2222222222222223</v>
      </c>
      <c r="D47" s="1">
        <f t="shared" si="1"/>
        <v>0.11000000000000001</v>
      </c>
      <c r="E47" s="1">
        <f t="shared" si="2"/>
        <v>2.2000000000000006E-2</v>
      </c>
      <c r="F47" s="1">
        <f t="shared" si="3"/>
        <v>45.454545454545446</v>
      </c>
      <c r="G47" s="1">
        <f t="shared" si="4"/>
        <v>0.44999999999999996</v>
      </c>
      <c r="H47" s="1">
        <v>0.09</v>
      </c>
      <c r="I47" s="1">
        <f t="shared" si="6"/>
        <v>64.999999999999986</v>
      </c>
      <c r="J47" s="1">
        <v>7.0000000000000007E-2</v>
      </c>
    </row>
    <row r="48" spans="1:10">
      <c r="A48" s="1">
        <v>0.2</v>
      </c>
      <c r="B48" s="1">
        <v>7.0000000000000007E-2</v>
      </c>
      <c r="C48" s="1">
        <f t="shared" si="0"/>
        <v>2.8571428571428572</v>
      </c>
      <c r="D48" s="1">
        <f t="shared" si="1"/>
        <v>0.13</v>
      </c>
      <c r="E48" s="1">
        <f t="shared" si="2"/>
        <v>2.6000000000000002E-2</v>
      </c>
      <c r="F48" s="1">
        <f t="shared" si="3"/>
        <v>38.46153846153846</v>
      </c>
      <c r="G48" s="1">
        <f t="shared" si="4"/>
        <v>0.35000000000000003</v>
      </c>
      <c r="H48" s="1">
        <v>0.09</v>
      </c>
      <c r="I48" s="1">
        <f t="shared" si="6"/>
        <v>72.777777777777771</v>
      </c>
      <c r="J48" s="1">
        <v>7.0000000000000007E-2</v>
      </c>
    </row>
    <row r="49" spans="1:10">
      <c r="A49" s="1">
        <v>0.2</v>
      </c>
      <c r="B49" s="1">
        <v>0.06</v>
      </c>
      <c r="C49" s="1">
        <f t="shared" si="0"/>
        <v>3.3333333333333335</v>
      </c>
      <c r="D49" s="1">
        <f t="shared" si="1"/>
        <v>0.14000000000000001</v>
      </c>
      <c r="E49" s="1">
        <f t="shared" si="2"/>
        <v>2.8000000000000004E-2</v>
      </c>
      <c r="F49" s="1">
        <f t="shared" si="3"/>
        <v>35.714285714285708</v>
      </c>
      <c r="G49" s="1">
        <f t="shared" si="4"/>
        <v>0.3</v>
      </c>
      <c r="H49" s="1">
        <v>0.08</v>
      </c>
      <c r="I49" s="1">
        <f t="shared" si="6"/>
        <v>77.5</v>
      </c>
      <c r="J49" s="1">
        <v>0.06</v>
      </c>
    </row>
    <row r="50" spans="1:10">
      <c r="A50" s="1">
        <v>0.2</v>
      </c>
      <c r="B50" s="1">
        <v>0.04</v>
      </c>
      <c r="C50" s="1">
        <f t="shared" si="0"/>
        <v>5</v>
      </c>
      <c r="D50" s="1">
        <f t="shared" si="1"/>
        <v>0.16</v>
      </c>
      <c r="E50" s="1">
        <f t="shared" si="2"/>
        <v>3.2000000000000001E-2</v>
      </c>
      <c r="F50" s="1">
        <f t="shared" si="3"/>
        <v>31.25</v>
      </c>
      <c r="G50" s="1">
        <f t="shared" si="4"/>
        <v>0.19999999999999998</v>
      </c>
      <c r="H50" s="1">
        <v>0.11</v>
      </c>
      <c r="I50" s="1">
        <f t="shared" si="6"/>
        <v>87.272727272727266</v>
      </c>
      <c r="J50" s="1">
        <v>7.0000000000000007E-2</v>
      </c>
    </row>
    <row r="51" spans="1:10">
      <c r="A51" s="1">
        <v>0.2</v>
      </c>
      <c r="B51" s="1">
        <v>0.03</v>
      </c>
      <c r="C51" s="1">
        <f t="shared" si="0"/>
        <v>6.666666666666667</v>
      </c>
      <c r="D51" s="1">
        <f t="shared" si="1"/>
        <v>0.17</v>
      </c>
      <c r="E51" s="1">
        <f t="shared" si="2"/>
        <v>3.4000000000000002E-2</v>
      </c>
      <c r="F51" s="1">
        <f t="shared" si="3"/>
        <v>29.411764705882351</v>
      </c>
      <c r="G51" s="1">
        <f t="shared" si="4"/>
        <v>0.15</v>
      </c>
      <c r="H51" s="1">
        <v>0.11</v>
      </c>
      <c r="I51" s="1">
        <f t="shared" si="6"/>
        <v>90.454545454545453</v>
      </c>
      <c r="J51" s="1">
        <v>7.0000000000000007E-2</v>
      </c>
    </row>
    <row r="52" spans="1:10">
      <c r="A52" s="1">
        <v>0.2</v>
      </c>
      <c r="B52" s="1">
        <v>0.02</v>
      </c>
      <c r="C52" s="1">
        <f t="shared" si="0"/>
        <v>10</v>
      </c>
      <c r="D52" s="1">
        <f t="shared" si="1"/>
        <v>0.18000000000000002</v>
      </c>
      <c r="E52" s="1">
        <f t="shared" si="2"/>
        <v>3.6000000000000004E-2</v>
      </c>
      <c r="F52" s="1">
        <f t="shared" si="3"/>
        <v>27.777777777777775</v>
      </c>
      <c r="G52" s="1">
        <f t="shared" si="4"/>
        <v>9.9999999999999992E-2</v>
      </c>
      <c r="H52" s="1">
        <v>0.12</v>
      </c>
      <c r="I52" s="1">
        <f t="shared" si="6"/>
        <v>95</v>
      </c>
      <c r="J52" s="1">
        <v>0.06</v>
      </c>
    </row>
    <row r="53" spans="1:10">
      <c r="A53" s="1">
        <v>0.15</v>
      </c>
      <c r="B53" s="1">
        <v>0.06</v>
      </c>
      <c r="C53" s="1">
        <f t="shared" si="0"/>
        <v>2.5</v>
      </c>
      <c r="D53" s="1">
        <f t="shared" si="1"/>
        <v>0.09</v>
      </c>
      <c r="E53" s="1">
        <f t="shared" si="2"/>
        <v>1.35E-2</v>
      </c>
      <c r="F53" s="1">
        <f t="shared" si="3"/>
        <v>74.074074074074076</v>
      </c>
      <c r="G53" s="1">
        <f t="shared" si="4"/>
        <v>0.4</v>
      </c>
      <c r="H53" s="1">
        <v>0.06</v>
      </c>
      <c r="I53" s="1">
        <f t="shared" si="6"/>
        <v>60</v>
      </c>
      <c r="J53" s="1">
        <v>0.06</v>
      </c>
    </row>
    <row r="54" spans="1:10">
      <c r="A54" s="1">
        <v>0.15</v>
      </c>
      <c r="B54" s="1">
        <v>0.05</v>
      </c>
      <c r="C54" s="1">
        <f t="shared" si="0"/>
        <v>2.9999999999999996</v>
      </c>
      <c r="D54" s="1">
        <f t="shared" si="1"/>
        <v>9.9999999999999992E-2</v>
      </c>
      <c r="E54" s="1">
        <f t="shared" si="2"/>
        <v>1.4999999999999998E-2</v>
      </c>
      <c r="F54" s="1">
        <f t="shared" si="3"/>
        <v>66.666666666666671</v>
      </c>
      <c r="G54" s="1">
        <f t="shared" si="4"/>
        <v>0.33333333333333337</v>
      </c>
      <c r="H54" s="1">
        <v>0.08</v>
      </c>
      <c r="I54" s="1">
        <f t="shared" si="6"/>
        <v>75</v>
      </c>
      <c r="J54" s="1">
        <v>0.06</v>
      </c>
    </row>
    <row r="55" spans="1:10">
      <c r="A55" s="1">
        <v>0.15</v>
      </c>
      <c r="B55" s="1">
        <v>0.04</v>
      </c>
      <c r="C55" s="1">
        <f t="shared" si="0"/>
        <v>3.75</v>
      </c>
      <c r="D55" s="1">
        <f t="shared" si="1"/>
        <v>0.10999999999999999</v>
      </c>
      <c r="E55" s="1">
        <f t="shared" si="2"/>
        <v>1.6499999999999997E-2</v>
      </c>
      <c r="F55" s="1">
        <f t="shared" si="3"/>
        <v>60.606060606060616</v>
      </c>
      <c r="G55" s="1">
        <f t="shared" si="4"/>
        <v>0.26666666666666666</v>
      </c>
      <c r="H55" s="1">
        <v>7.0000000000000007E-2</v>
      </c>
      <c r="I55" s="1">
        <f t="shared" si="6"/>
        <v>80.952380952380949</v>
      </c>
      <c r="J55" s="1">
        <v>0.05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05C1-9941-463F-8C9A-768A7AC4D4BC}">
  <dimension ref="A1:D14"/>
  <sheetViews>
    <sheetView workbookViewId="0">
      <selection activeCell="O28" sqref="O28"/>
    </sheetView>
  </sheetViews>
  <sheetFormatPr defaultColWidth="9" defaultRowHeight="15"/>
  <cols>
    <col min="1" max="1" width="24.85546875" style="4" customWidth="1"/>
    <col min="2" max="6" width="9" style="4"/>
    <col min="7" max="7" width="7.5703125" style="4" customWidth="1"/>
    <col min="8" max="8" width="7.140625" style="4" customWidth="1"/>
    <col min="9" max="9" width="6.85546875" style="4" customWidth="1"/>
    <col min="10" max="16384" width="9" style="4"/>
  </cols>
  <sheetData>
    <row r="1" spans="1:4">
      <c r="A1" s="4" t="s">
        <v>7</v>
      </c>
      <c r="B1" s="4" t="s">
        <v>85</v>
      </c>
      <c r="C1" s="4" t="s">
        <v>86</v>
      </c>
      <c r="D1" s="4" t="s">
        <v>87</v>
      </c>
    </row>
    <row r="2" spans="1:4">
      <c r="A2" s="4" t="s">
        <v>89</v>
      </c>
      <c r="B2" s="4">
        <v>0.6</v>
      </c>
      <c r="C2" s="4">
        <v>0.3</v>
      </c>
      <c r="D2" s="4" t="s">
        <v>88</v>
      </c>
    </row>
    <row r="3" spans="1:4">
      <c r="A3" s="4" t="s">
        <v>89</v>
      </c>
      <c r="B3" s="4">
        <v>0.6</v>
      </c>
      <c r="C3" s="4">
        <v>0.15</v>
      </c>
      <c r="D3" s="4" t="s">
        <v>88</v>
      </c>
    </row>
    <row r="4" spans="1:4">
      <c r="A4" s="4" t="s">
        <v>89</v>
      </c>
      <c r="B4" s="4">
        <v>0.4</v>
      </c>
      <c r="C4" s="4">
        <v>0.15</v>
      </c>
      <c r="D4" s="4" t="s">
        <v>88</v>
      </c>
    </row>
    <row r="5" spans="1:4">
      <c r="A5" s="4" t="s">
        <v>89</v>
      </c>
      <c r="B5" s="4">
        <v>0.2</v>
      </c>
      <c r="C5" s="4">
        <v>0.15</v>
      </c>
      <c r="D5" s="4" t="s">
        <v>90</v>
      </c>
    </row>
    <row r="6" spans="1:4">
      <c r="A6" s="4" t="s">
        <v>91</v>
      </c>
      <c r="B6" s="4">
        <v>0.2</v>
      </c>
      <c r="C6" s="4">
        <v>0.1</v>
      </c>
      <c r="D6" s="4" t="s">
        <v>90</v>
      </c>
    </row>
    <row r="7" spans="1:4">
      <c r="A7" s="4" t="s">
        <v>92</v>
      </c>
      <c r="B7" s="4">
        <v>0.4</v>
      </c>
      <c r="C7" s="4">
        <v>0.27</v>
      </c>
      <c r="D7" s="4" t="s">
        <v>88</v>
      </c>
    </row>
    <row r="8" spans="1:4">
      <c r="A8" s="4" t="s">
        <v>93</v>
      </c>
      <c r="B8" s="4">
        <v>0.4</v>
      </c>
      <c r="C8" s="4">
        <v>0.32</v>
      </c>
      <c r="D8" s="4" t="s">
        <v>90</v>
      </c>
    </row>
    <row r="9" spans="1:4">
      <c r="A9" s="4" t="s">
        <v>94</v>
      </c>
      <c r="B9" s="4">
        <v>0.8</v>
      </c>
      <c r="C9" s="4">
        <v>0.2</v>
      </c>
      <c r="D9" s="4" t="s">
        <v>88</v>
      </c>
    </row>
    <row r="10" spans="1:4">
      <c r="A10" s="4" t="s">
        <v>94</v>
      </c>
      <c r="B10" s="4">
        <v>0.8</v>
      </c>
      <c r="C10" s="4">
        <v>0.05</v>
      </c>
      <c r="D10" s="4" t="s">
        <v>88</v>
      </c>
    </row>
    <row r="11" spans="1:4">
      <c r="A11" s="4" t="s">
        <v>95</v>
      </c>
      <c r="B11" s="4">
        <v>0.2</v>
      </c>
      <c r="C11" s="4">
        <v>0.05</v>
      </c>
      <c r="D11" s="4" t="s">
        <v>88</v>
      </c>
    </row>
    <row r="12" spans="1:4">
      <c r="A12" s="4" t="s">
        <v>95</v>
      </c>
      <c r="B12" s="4">
        <v>0.15000000000000002</v>
      </c>
      <c r="C12" s="4">
        <v>0.05</v>
      </c>
      <c r="D12" s="4" t="s">
        <v>88</v>
      </c>
    </row>
    <row r="13" spans="1:4">
      <c r="A13" s="4" t="s">
        <v>95</v>
      </c>
      <c r="B13" s="4">
        <v>0.15</v>
      </c>
      <c r="C13" s="4">
        <v>0.03</v>
      </c>
      <c r="D13" s="4" t="s">
        <v>88</v>
      </c>
    </row>
    <row r="14" spans="1:4">
      <c r="A14" s="4" t="s">
        <v>95</v>
      </c>
      <c r="B14" s="4">
        <v>0.15</v>
      </c>
      <c r="C14" s="4">
        <v>0.06</v>
      </c>
      <c r="D14" s="4" t="s">
        <v>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Figure 1a Lab-Data-DR</vt:lpstr>
      <vt:lpstr>Figure 1b Lab-Data-Cbc</vt:lpstr>
      <vt:lpstr>Figure 1 Soil-element method</vt:lpstr>
      <vt:lpstr>Figure 1 Safety-Factor method</vt:lpstr>
      <vt:lpstr>Figure 2 Bank collapse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zkl</dc:creator>
  <cp:lastModifiedBy>zkl</cp:lastModifiedBy>
  <dcterms:created xsi:type="dcterms:W3CDTF">2015-06-05T18:19:34Z</dcterms:created>
  <dcterms:modified xsi:type="dcterms:W3CDTF">2022-09-29T11:06:07Z</dcterms:modified>
</cp:coreProperties>
</file>