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Volumes/Macintosh HD/Users/andrewcox/Documents/School/PHYS 360A/Experiment 5/experiment5/exp5az/"/>
    </mc:Choice>
  </mc:AlternateContent>
  <bookViews>
    <workbookView xWindow="0" yWindow="460" windowWidth="25600" windowHeight="15460" tabRatio="500" activeTab="4"/>
  </bookViews>
  <sheets>
    <sheet name="Spring1" sheetId="1" r:id="rId1"/>
    <sheet name="Spring2" sheetId="2" r:id="rId2"/>
    <sheet name="Spring3" sheetId="3" r:id="rId3"/>
    <sheet name="Spring4" sheetId="4" r:id="rId4"/>
    <sheet name="Pendula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4" l="1"/>
  <c r="C8" i="4"/>
  <c r="C7" i="4"/>
  <c r="C6" i="4"/>
  <c r="C5" i="4"/>
  <c r="C4" i="4"/>
  <c r="C3" i="4"/>
  <c r="C2" i="4"/>
  <c r="C9" i="3"/>
  <c r="C8" i="3"/>
  <c r="C7" i="3"/>
  <c r="C6" i="3"/>
  <c r="C5" i="3"/>
  <c r="C4" i="3"/>
  <c r="C3" i="3"/>
  <c r="C2" i="3"/>
  <c r="C10" i="2"/>
  <c r="C9" i="2"/>
  <c r="C8" i="2"/>
  <c r="C7" i="2"/>
  <c r="C6" i="2"/>
  <c r="C5" i="2"/>
  <c r="C4" i="2"/>
  <c r="C3" i="2"/>
  <c r="C2" i="2"/>
  <c r="C9" i="1"/>
  <c r="C8" i="1"/>
  <c r="C7" i="1"/>
  <c r="C6" i="1"/>
  <c r="C5" i="1"/>
  <c r="C4" i="1"/>
  <c r="C3" i="1"/>
  <c r="A8" i="4"/>
  <c r="A9" i="3"/>
  <c r="A8" i="3"/>
  <c r="A7" i="3"/>
  <c r="A6" i="3"/>
  <c r="A10" i="2"/>
  <c r="A9" i="2"/>
  <c r="A4" i="2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<sst xmlns="http://schemas.openxmlformats.org/spreadsheetml/2006/main" count="21" uniqueCount="12">
  <si>
    <t>Pendulum</t>
  </si>
  <si>
    <t>L_t</t>
  </si>
  <si>
    <t>L_b</t>
  </si>
  <si>
    <t>m</t>
  </si>
  <si>
    <t>l_1</t>
  </si>
  <si>
    <t>l_2</t>
  </si>
  <si>
    <t>l_3</t>
  </si>
  <si>
    <t>l_4</t>
  </si>
  <si>
    <t>Pivot</t>
  </si>
  <si>
    <t>m (g)</t>
  </si>
  <si>
    <t>Dx (cm)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</si>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</sst>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>
        <v>50.1</v>
      </c>
      <c r="B2">
        <v>39.5</v>
      </c>
      <c r="C2">
        <v>0.05</v>
      </c>
    </row>
    <row r="3" spans="1:3" x14ac:dyDescent="0.2">
      <c r="A3">
        <f>50.1+3</f>
        <v>53.1</v>
      </c>
      <c r="B3">
        <v>40.409999999999997</v>
      </c>
      <c r="C3">
        <f>0.05*SQRT(2)</f>
        <v>7.0710678118654766E-2</v>
      </c>
    </row>
    <row r="4" spans="1:3" x14ac:dyDescent="0.2">
      <c r="A4">
        <f>50.1+7</f>
        <v>57.1</v>
      </c>
      <c r="B4">
        <v>41.7</v>
      </c>
      <c r="C4">
        <f>0.05*SQRT(2)</f>
        <v>7.0710678118654766E-2</v>
      </c>
    </row>
    <row r="5" spans="1:3" x14ac:dyDescent="0.2">
      <c r="A5">
        <f>50.1+7+3</f>
        <v>60.1</v>
      </c>
      <c r="B5">
        <v>42.52</v>
      </c>
      <c r="C5">
        <f>0.05*SQRT(3)</f>
        <v>8.6602540378443865E-2</v>
      </c>
    </row>
    <row r="6" spans="1:3" x14ac:dyDescent="0.2">
      <c r="A6">
        <f>50.1+20</f>
        <v>70.099999999999994</v>
      </c>
      <c r="B6">
        <v>45.53</v>
      </c>
      <c r="C6">
        <f>0.05*SQRT(2)</f>
        <v>7.0710678118654766E-2</v>
      </c>
    </row>
    <row r="7" spans="1:3" x14ac:dyDescent="0.2">
      <c r="A7">
        <f>50.1+20+3</f>
        <v>73.099999999999994</v>
      </c>
      <c r="B7">
        <v>46.5</v>
      </c>
      <c r="C7">
        <f>0.05*SQRT(3)</f>
        <v>8.6602540378443865E-2</v>
      </c>
    </row>
    <row r="8" spans="1:3" x14ac:dyDescent="0.2">
      <c r="A8">
        <f>50.1+20+7</f>
        <v>77.099999999999994</v>
      </c>
      <c r="B8">
        <v>47.8</v>
      </c>
      <c r="C8">
        <f>0.05*SQRT(3)</f>
        <v>8.6602540378443865E-2</v>
      </c>
    </row>
    <row r="9" spans="1:3" x14ac:dyDescent="0.2">
      <c r="A9">
        <f>50.1+20+3+7</f>
        <v>80.099999999999994</v>
      </c>
      <c r="B9">
        <v>48.7</v>
      </c>
      <c r="C9">
        <f>0.05*SQRT(4)</f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>
        <v>50.1</v>
      </c>
      <c r="B2">
        <v>34.5</v>
      </c>
      <c r="C2">
        <f>0.05</f>
        <v>0.05</v>
      </c>
    </row>
    <row r="3" spans="1:3" x14ac:dyDescent="0.2">
      <c r="A3">
        <v>70.099999999999994</v>
      </c>
      <c r="B3">
        <v>35.200000000000003</v>
      </c>
      <c r="C3">
        <f>0.05*SQRT(2)</f>
        <v>7.0710678118654766E-2</v>
      </c>
    </row>
    <row r="4" spans="1:3" x14ac:dyDescent="0.2">
      <c r="A4">
        <f>50.1+20+19.9</f>
        <v>90</v>
      </c>
      <c r="B4">
        <v>35.9</v>
      </c>
      <c r="C4">
        <f>0.05*SQRT(3)</f>
        <v>8.6602540378443865E-2</v>
      </c>
    </row>
    <row r="5" spans="1:3" x14ac:dyDescent="0.2">
      <c r="A5">
        <v>100</v>
      </c>
      <c r="B5">
        <v>36.200000000000003</v>
      </c>
      <c r="C5">
        <f>0.05*SQRT(2)</f>
        <v>7.0710678118654766E-2</v>
      </c>
    </row>
    <row r="6" spans="1:3" x14ac:dyDescent="0.2">
      <c r="A6">
        <v>119.9</v>
      </c>
      <c r="B6">
        <v>36.799999999999997</v>
      </c>
      <c r="C6">
        <f>0.05*SQRT(3)</f>
        <v>8.6602540378443865E-2</v>
      </c>
    </row>
    <row r="7" spans="1:3" x14ac:dyDescent="0.2">
      <c r="A7">
        <v>151.1</v>
      </c>
      <c r="B7">
        <v>37.799999999999997</v>
      </c>
      <c r="C7">
        <f>0.05*SQRT(2)</f>
        <v>7.0710678118654766E-2</v>
      </c>
    </row>
    <row r="8" spans="1:3" x14ac:dyDescent="0.2">
      <c r="A8">
        <v>200</v>
      </c>
      <c r="B8">
        <v>39.799999999999997</v>
      </c>
      <c r="C8">
        <f>0.05*SQRT(3)</f>
        <v>8.6602540378443865E-2</v>
      </c>
    </row>
    <row r="9" spans="1:3" x14ac:dyDescent="0.2">
      <c r="A9">
        <f>50.1+100+49.9+100</f>
        <v>300</v>
      </c>
      <c r="B9">
        <v>42.5</v>
      </c>
      <c r="C9">
        <f>0.05*SQRT(4)</f>
        <v>0.1</v>
      </c>
    </row>
    <row r="10" spans="1:3" x14ac:dyDescent="0.2">
      <c r="A10">
        <f>250.1</f>
        <v>250.1</v>
      </c>
      <c r="B10">
        <v>40.92</v>
      </c>
      <c r="C10">
        <f>0.05*SQRT(3)</f>
        <v>8.6602540378443865E-2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>
        <v>50.1</v>
      </c>
      <c r="B2">
        <v>31.6</v>
      </c>
      <c r="C2">
        <f>0.05</f>
        <v>0.05</v>
      </c>
    </row>
    <row r="3" spans="1:3" x14ac:dyDescent="0.2">
      <c r="A3">
        <v>150.1</v>
      </c>
      <c r="B3">
        <v>32.200000000000003</v>
      </c>
      <c r="C3">
        <f>0.05*SQRT(2)</f>
        <v>7.0710678118654766E-2</v>
      </c>
    </row>
    <row r="4" spans="1:3" x14ac:dyDescent="0.2">
      <c r="A4">
        <v>250.1</v>
      </c>
      <c r="B4">
        <v>32.85</v>
      </c>
      <c r="C4">
        <f>0.05*SQRT(3)</f>
        <v>8.6602540378443865E-2</v>
      </c>
    </row>
    <row r="5" spans="1:3" x14ac:dyDescent="0.2">
      <c r="A5">
        <v>300</v>
      </c>
      <c r="B5">
        <v>33.1</v>
      </c>
      <c r="C5">
        <f>0.05*SQRT(4)</f>
        <v>0.1</v>
      </c>
    </row>
    <row r="6" spans="1:3" x14ac:dyDescent="0.2">
      <c r="A6">
        <f>50.1+500.4</f>
        <v>550.5</v>
      </c>
      <c r="B6">
        <v>34.58</v>
      </c>
      <c r="C6">
        <f>0.05*SQRT(2)</f>
        <v>7.0710678118654766E-2</v>
      </c>
    </row>
    <row r="7" spans="1:3" x14ac:dyDescent="0.2">
      <c r="A7">
        <f>50.1+500.4+100</f>
        <v>650.5</v>
      </c>
      <c r="B7">
        <v>35.200000000000003</v>
      </c>
      <c r="C7">
        <f>0.05*SQRT(3)</f>
        <v>8.6602540378443865E-2</v>
      </c>
    </row>
    <row r="8" spans="1:3" x14ac:dyDescent="0.2">
      <c r="A8">
        <f>50.1+500.4+100+100</f>
        <v>750.5</v>
      </c>
      <c r="B8">
        <v>35.799999999999997</v>
      </c>
      <c r="C8">
        <f>0.05*SQRT(4)</f>
        <v>0.1</v>
      </c>
    </row>
    <row r="9" spans="1:3" x14ac:dyDescent="0.2">
      <c r="A9">
        <f>50.1+49.9+100+100+500.4</f>
        <v>800.4</v>
      </c>
      <c r="B9">
        <v>36.020000000000003</v>
      </c>
      <c r="C9">
        <f>0.05*SQRT(5)</f>
        <v>0.1118033988749895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>
        <v>50.1</v>
      </c>
      <c r="B2">
        <v>34.75</v>
      </c>
      <c r="C2">
        <f>0.05</f>
        <v>0.05</v>
      </c>
    </row>
    <row r="3" spans="1:3" x14ac:dyDescent="0.2">
      <c r="A3">
        <v>100</v>
      </c>
      <c r="B3">
        <v>35.6</v>
      </c>
      <c r="C3">
        <f>0.05*SQRT(2)</f>
        <v>7.0710678118654766E-2</v>
      </c>
    </row>
    <row r="4" spans="1:3" x14ac:dyDescent="0.2">
      <c r="A4">
        <v>150.1</v>
      </c>
      <c r="B4">
        <v>36.6</v>
      </c>
      <c r="C4">
        <f>0.05*SQRT(2)</f>
        <v>7.0710678118654766E-2</v>
      </c>
    </row>
    <row r="5" spans="1:3" x14ac:dyDescent="0.2">
      <c r="A5">
        <v>200</v>
      </c>
      <c r="B5">
        <v>37.450000000000003</v>
      </c>
      <c r="C5">
        <f>0.05*SQRT(3)</f>
        <v>8.6602540378443865E-2</v>
      </c>
    </row>
    <row r="6" spans="1:3" x14ac:dyDescent="0.2">
      <c r="A6">
        <v>250.1</v>
      </c>
      <c r="B6">
        <v>38.25</v>
      </c>
      <c r="C6">
        <f>0.05*SQRT(3)</f>
        <v>8.6602540378443865E-2</v>
      </c>
    </row>
    <row r="7" spans="1:3" x14ac:dyDescent="0.2">
      <c r="A7">
        <v>300</v>
      </c>
      <c r="B7">
        <v>39.15</v>
      </c>
      <c r="C7">
        <f>0.05*SQRT(4)</f>
        <v>0.1</v>
      </c>
    </row>
    <row r="8" spans="1:3" x14ac:dyDescent="0.2">
      <c r="A8">
        <f>50.1+500.4</f>
        <v>550.5</v>
      </c>
      <c r="B8">
        <v>43.6</v>
      </c>
      <c r="C8">
        <f>0.05*SQRT(2)</f>
        <v>7.0710678118654766E-2</v>
      </c>
    </row>
    <row r="9" spans="1:3" x14ac:dyDescent="0.2">
      <c r="A9">
        <v>650.5</v>
      </c>
      <c r="B9">
        <v>45.4</v>
      </c>
      <c r="C9">
        <f>0.05*SQRT(3)</f>
        <v>8.6602540378443865E-2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14" sqref="H14"/>
    </sheetView>
  </sheetViews>
  <sheetFormatPr baseColWidth="10" defaultRowHeight="16" x14ac:dyDescent="0.2"/>
  <cols>
    <col min="9" max="9" width="10.83203125" style="1"/>
  </cols>
  <sheetData>
    <row r="1" spans="1:9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2">
      <c r="A2">
        <v>1</v>
      </c>
      <c r="B2">
        <v>2.931</v>
      </c>
      <c r="C2">
        <v>19</v>
      </c>
      <c r="D2">
        <v>11.5</v>
      </c>
      <c r="E2">
        <v>59</v>
      </c>
      <c r="F2">
        <v>50</v>
      </c>
      <c r="G2">
        <v>41.5</v>
      </c>
      <c r="H2">
        <v>30.5</v>
      </c>
      <c r="I2" s="1">
        <v>72.3</v>
      </c>
    </row>
    <row r="3" spans="1:9" x14ac:dyDescent="0.2">
      <c r="A3">
        <v>2</v>
      </c>
      <c r="B3">
        <v>2.9460000000000002</v>
      </c>
      <c r="C3">
        <v>19</v>
      </c>
      <c r="D3">
        <v>11.5</v>
      </c>
      <c r="E3">
        <v>59</v>
      </c>
      <c r="F3">
        <v>50.1</v>
      </c>
      <c r="G3">
        <v>41.5</v>
      </c>
      <c r="H3">
        <v>30.5</v>
      </c>
      <c r="I3" s="1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Spring1</vt:lpstr>
      <vt:lpstr>Spring2</vt:lpstr>
      <vt:lpstr>Spring3</vt:lpstr>
      <vt:lpstr>Spring4</vt:lpstr>
      <vt:lpstr>Pendula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Cox</dc:creator>
  <cp:lastModifiedBy>Andrew Cox</cp:lastModifiedBy>
  <dcterms:created xsi:type="dcterms:W3CDTF">2017-06-05T20:45:43Z</dcterms:created>
  <dcterms:modified xsi:type="dcterms:W3CDTF">2017-06-09T16:43:24Z</dcterms:modified>
</cp:coreProperties>
</file>