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kerry\OneDrive\Escritorio\Este Equipo\Tarea\Reforzamiento Excel\assets\"/>
    </mc:Choice>
  </mc:AlternateContent>
  <xr:revisionPtr revIDLastSave="0" documentId="8_{1435F4EF-8ACC-422E-BA4C-DF665208099C}" xr6:coauthVersionLast="47" xr6:coauthVersionMax="47" xr10:uidLastSave="{00000000-0000-0000-0000-000000000000}"/>
  <bookViews>
    <workbookView xWindow="-120" yWindow="-120" windowWidth="20730" windowHeight="11160" xr2:uid="{55DC9435-AA79-46CD-8507-66C829E88EEE}"/>
  </bookViews>
  <sheets>
    <sheet name="Base de datos" sheetId="1" r:id="rId1"/>
    <sheet name="Hoja2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H10" i="2" s="1"/>
  <c r="G11" i="2"/>
  <c r="G12" i="2"/>
  <c r="H12" i="2" s="1"/>
  <c r="G13" i="2"/>
  <c r="G14" i="2"/>
  <c r="H14" i="2" s="1"/>
  <c r="G15" i="2"/>
  <c r="G6" i="2"/>
  <c r="H6" i="2" s="1"/>
  <c r="H8" i="2"/>
  <c r="D15" i="2"/>
  <c r="D14" i="2"/>
  <c r="D13" i="2"/>
  <c r="D12" i="2"/>
  <c r="D11" i="2"/>
  <c r="D10" i="2"/>
  <c r="D9" i="2"/>
  <c r="D8" i="2"/>
  <c r="D7" i="2"/>
  <c r="D6" i="2"/>
  <c r="E20" i="2"/>
  <c r="E21" i="2"/>
  <c r="E22" i="2"/>
  <c r="E23" i="2"/>
  <c r="E24" i="2"/>
  <c r="E25" i="2"/>
  <c r="E19" i="2"/>
  <c r="G18" i="2"/>
  <c r="H11" i="2"/>
  <c r="H7" i="2"/>
  <c r="H15" i="2"/>
  <c r="H13" i="2"/>
  <c r="H9" i="2"/>
  <c r="H4" i="2"/>
  <c r="D4" i="2"/>
  <c r="G4" i="2"/>
  <c r="C7" i="2"/>
  <c r="C8" i="2"/>
  <c r="C9" i="2"/>
  <c r="C10" i="2"/>
  <c r="C11" i="2"/>
  <c r="C12" i="2"/>
  <c r="C13" i="2"/>
  <c r="C14" i="2"/>
  <c r="C15" i="2"/>
  <c r="C6" i="2"/>
  <c r="C4" i="2"/>
  <c r="D2" i="2" l="1"/>
  <c r="E2" i="2" l="1"/>
  <c r="O3" i="1" s="1"/>
</calcChain>
</file>

<file path=xl/sharedStrings.xml><?xml version="1.0" encoding="utf-8"?>
<sst xmlns="http://schemas.openxmlformats.org/spreadsheetml/2006/main" count="366" uniqueCount="41">
  <si>
    <t>Mes</t>
  </si>
  <si>
    <t>Vendedor</t>
  </si>
  <si>
    <t>Producto</t>
  </si>
  <si>
    <t>Cantidad</t>
  </si>
  <si>
    <t>Precio</t>
  </si>
  <si>
    <t>Enero</t>
  </si>
  <si>
    <t>Camila Rojas</t>
  </si>
  <si>
    <t>Laptop</t>
  </si>
  <si>
    <t>Febrero</t>
  </si>
  <si>
    <t>Pedro Soto</t>
  </si>
  <si>
    <t>Celular</t>
  </si>
  <si>
    <t>Marzo</t>
  </si>
  <si>
    <t>Valentina Díaz</t>
  </si>
  <si>
    <t>Teclado</t>
  </si>
  <si>
    <t>Abril</t>
  </si>
  <si>
    <t>Javier Torres</t>
  </si>
  <si>
    <t>Monitor</t>
  </si>
  <si>
    <t>Mayo</t>
  </si>
  <si>
    <t>Laura Herrera</t>
  </si>
  <si>
    <t>Mouse</t>
  </si>
  <si>
    <t>Junio</t>
  </si>
  <si>
    <t>Daniel Castro</t>
  </si>
  <si>
    <t>Impresora</t>
  </si>
  <si>
    <t>Julio</t>
  </si>
  <si>
    <t>Paula Medina</t>
  </si>
  <si>
    <t>Silla Oficina</t>
  </si>
  <si>
    <t>Agosto</t>
  </si>
  <si>
    <t>Nicolás Reyes</t>
  </si>
  <si>
    <t>Escritorio</t>
  </si>
  <si>
    <t>Septiembre</t>
  </si>
  <si>
    <t>Fernanda Gómez</t>
  </si>
  <si>
    <t>Webcam</t>
  </si>
  <si>
    <t>Octubre</t>
  </si>
  <si>
    <t>Diego Paredes</t>
  </si>
  <si>
    <t>Tablet</t>
  </si>
  <si>
    <t>Noviembre</t>
  </si>
  <si>
    <t>Diciembre</t>
  </si>
  <si>
    <t>Sumar.si.conjunto</t>
  </si>
  <si>
    <t>Contar.si.conjunto</t>
  </si>
  <si>
    <t>Suma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</si>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</sst>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0" xfId="0" applyBorder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238124</xdr:colOff>
      <xdr:row>16</xdr:row>
      <xdr:rowOff>57149</xdr:rowOff>
    </xdr:from>
    <xdr:to>
      <xdr:col>10</xdr:col>
      <xdr:colOff>9524</xdr:colOff>
      <xdr:row>26</xdr:row>
      <xdr:rowOff>28575</xdr:rowOff>
    </xdr:to>
    <xdr:sp macro="" textlink="">
      <xdr:nvSpPr>
        <xdr:cNvPr id="2" name="Rectángulo: esquina doblada 1">
          <a:extLst>
            <a:ext uri="{FF2B5EF4-FFF2-40B4-BE49-F238E27FC236}">
              <a16:creationId xmlns:a16="http://schemas.microsoft.com/office/drawing/2014/main" id="{050B926A-6422-A5E6-1A64-1FAE16E21C99}"/>
            </a:ext>
          </a:extLst>
        </xdr:cNvPr>
        <xdr:cNvSpPr/>
      </xdr:nvSpPr>
      <xdr:spPr>
        <a:xfrm>
          <a:off x="4648199" y="3133724"/>
          <a:ext cx="2543175" cy="1876426"/>
        </a:xfrm>
        <a:prstGeom prst="foldedCorner">
          <a:avLst>
            <a:gd name="adj" fmla="val 25956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1">
              <a:solidFill>
                <a:schemeClr val="tx1">
                  <a:lumMod val="95000"/>
                  <a:lumOff val="5000"/>
                </a:schemeClr>
              </a:solidFill>
              <a:latin typeface="Century Gothic" panose="020B0502020202020204" pitchFamily="34" charset="0"/>
            </a:rPr>
            <a:t>Kerry:</a:t>
          </a:r>
        </a:p>
        <a:p>
          <a:pPr algn="l"/>
          <a:endParaRPr lang="es-CL" sz="1100" b="1">
            <a:solidFill>
              <a:schemeClr val="tx1">
                <a:lumMod val="95000"/>
                <a:lumOff val="5000"/>
              </a:schemeClr>
            </a:solidFill>
            <a:latin typeface="Century Gothic" panose="020B0502020202020204" pitchFamily="34" charset="0"/>
          </a:endParaRPr>
        </a:p>
        <a:p>
          <a:pPr algn="l"/>
          <a:r>
            <a:rPr lang="es-CL" sz="1100" b="1">
              <a:solidFill>
                <a:schemeClr val="tx1">
                  <a:lumMod val="95000"/>
                  <a:lumOff val="5000"/>
                </a:schemeClr>
              </a:solidFill>
              <a:latin typeface="Century Gothic" panose="020B0502020202020204" pitchFamily="34" charset="0"/>
            </a:rPr>
            <a:t>1.- Calcula</a:t>
          </a:r>
          <a:r>
            <a:rPr lang="es-CL" sz="1100" b="1" baseline="0">
              <a:solidFill>
                <a:schemeClr val="tx1">
                  <a:lumMod val="95000"/>
                  <a:lumOff val="5000"/>
                </a:schemeClr>
              </a:solidFill>
              <a:latin typeface="Century Gothic" panose="020B0502020202020204" pitchFamily="34" charset="0"/>
            </a:rPr>
            <a:t> el total de productos vendidos en un mes.</a:t>
          </a:r>
          <a:endParaRPr lang="es-CL" sz="1100" b="1">
            <a:solidFill>
              <a:schemeClr val="tx1">
                <a:lumMod val="95000"/>
                <a:lumOff val="5000"/>
              </a:schemeClr>
            </a:solidFill>
            <a:latin typeface="Century Gothic" panose="020B0502020202020204" pitchFamily="34" charset="0"/>
          </a:endParaRPr>
        </a:p>
        <a:p>
          <a:pPr algn="l"/>
          <a:endParaRPr lang="es-CL" sz="1100" b="1">
            <a:solidFill>
              <a:schemeClr val="tx1">
                <a:lumMod val="95000"/>
                <a:lumOff val="5000"/>
              </a:schemeClr>
            </a:solidFill>
            <a:latin typeface="Century Gothic" panose="020B0502020202020204" pitchFamily="34" charset="0"/>
          </a:endParaRPr>
        </a:p>
        <a:p>
          <a:pPr algn="l"/>
          <a:r>
            <a:rPr lang="es-CL" sz="1100" b="1">
              <a:solidFill>
                <a:schemeClr val="tx1">
                  <a:lumMod val="95000"/>
                  <a:lumOff val="5000"/>
                </a:schemeClr>
              </a:solidFill>
              <a:latin typeface="Century Gothic" panose="020B0502020202020204" pitchFamily="34" charset="0"/>
            </a:rPr>
            <a:t>2.- Suma</a:t>
          </a:r>
          <a:r>
            <a:rPr lang="es-CL" sz="1100" b="1" baseline="0">
              <a:solidFill>
                <a:schemeClr val="tx1">
                  <a:lumMod val="95000"/>
                  <a:lumOff val="5000"/>
                </a:schemeClr>
              </a:solidFill>
              <a:latin typeface="Century Gothic" panose="020B0502020202020204" pitchFamily="34" charset="0"/>
            </a:rPr>
            <a:t> los precios totales de cada producto vendido.</a:t>
          </a:r>
          <a:endParaRPr lang="es-CL" sz="1100" b="1">
            <a:solidFill>
              <a:schemeClr val="tx1">
                <a:lumMod val="95000"/>
                <a:lumOff val="5000"/>
              </a:schemeClr>
            </a:solidFill>
            <a:latin typeface="Century Gothic" panose="020B0502020202020204" pitchFamily="34" charset="0"/>
          </a:endParaRPr>
        </a:p>
      </xdr:txBody>
    </xdr:sp>
    <xdr:clientData/>
  </xdr:twoCellAnchor>
  <xdr:twoCellAnchor editAs="absolute">
    <xdr:from>
      <xdr:col>11</xdr:col>
      <xdr:colOff>561974</xdr:colOff>
      <xdr:row>16</xdr:row>
      <xdr:rowOff>57149</xdr:rowOff>
    </xdr:from>
    <xdr:to>
      <xdr:col>14</xdr:col>
      <xdr:colOff>380999</xdr:colOff>
      <xdr:row>26</xdr:row>
      <xdr:rowOff>38100</xdr:rowOff>
    </xdr:to>
    <xdr:sp macro="" textlink="">
      <xdr:nvSpPr>
        <xdr:cNvPr id="3" name="Rectángulo: esquina doblada 2">
          <a:extLst>
            <a:ext uri="{FF2B5EF4-FFF2-40B4-BE49-F238E27FC236}">
              <a16:creationId xmlns:a16="http://schemas.microsoft.com/office/drawing/2014/main" id="{0D97D217-954B-512D-CB29-9ED537B1A1BB}"/>
            </a:ext>
          </a:extLst>
        </xdr:cNvPr>
        <xdr:cNvSpPr/>
      </xdr:nvSpPr>
      <xdr:spPr>
        <a:xfrm>
          <a:off x="8010524" y="3133724"/>
          <a:ext cx="2543175" cy="1885951"/>
        </a:xfrm>
        <a:prstGeom prst="foldedCorner">
          <a:avLst>
            <a:gd name="adj" fmla="val 25758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1">
              <a:solidFill>
                <a:schemeClr val="tx1">
                  <a:lumMod val="95000"/>
                  <a:lumOff val="5000"/>
                </a:schemeClr>
              </a:solidFill>
              <a:latin typeface="Century Gothic" panose="020B0502020202020204" pitchFamily="34" charset="0"/>
            </a:rPr>
            <a:t>Kerry:</a:t>
          </a:r>
        </a:p>
        <a:p>
          <a:pPr algn="l"/>
          <a:endParaRPr lang="es-CL" sz="1100" b="1">
            <a:solidFill>
              <a:schemeClr val="tx1">
                <a:lumMod val="95000"/>
                <a:lumOff val="5000"/>
              </a:schemeClr>
            </a:solidFill>
            <a:latin typeface="Century Gothic" panose="020B0502020202020204" pitchFamily="34" charset="0"/>
          </a:endParaRPr>
        </a:p>
        <a:p>
          <a:pPr algn="l"/>
          <a:r>
            <a:rPr lang="es-CL" sz="1100" b="1">
              <a:solidFill>
                <a:schemeClr val="tx1">
                  <a:lumMod val="95000"/>
                  <a:lumOff val="5000"/>
                </a:schemeClr>
              </a:solidFill>
              <a:latin typeface="Century Gothic" panose="020B0502020202020204" pitchFamily="34" charset="0"/>
            </a:rPr>
            <a:t>1.-</a:t>
          </a:r>
          <a:r>
            <a:rPr lang="es-CL" sz="1100" b="1" baseline="0">
              <a:solidFill>
                <a:schemeClr val="tx1">
                  <a:lumMod val="95000"/>
                  <a:lumOff val="5000"/>
                </a:schemeClr>
              </a:solidFill>
              <a:latin typeface="Century Gothic" panose="020B0502020202020204" pitchFamily="34" charset="0"/>
            </a:rPr>
            <a:t> </a:t>
          </a:r>
          <a:r>
            <a:rPr lang="es-CL" sz="1100" b="1">
              <a:solidFill>
                <a:schemeClr val="tx1">
                  <a:lumMod val="95000"/>
                  <a:lumOff val="5000"/>
                </a:schemeClr>
              </a:solidFill>
              <a:latin typeface="Century Gothic" panose="020B0502020202020204" pitchFamily="34" charset="0"/>
            </a:rPr>
            <a:t>Calcula</a:t>
          </a:r>
          <a:r>
            <a:rPr lang="es-CL" sz="1100" b="1" baseline="0">
              <a:solidFill>
                <a:schemeClr val="tx1">
                  <a:lumMod val="95000"/>
                  <a:lumOff val="5000"/>
                </a:schemeClr>
              </a:solidFill>
              <a:latin typeface="Century Gothic" panose="020B0502020202020204" pitchFamily="34" charset="0"/>
            </a:rPr>
            <a:t> la cantidad de productos vendidos en un mes.</a:t>
          </a:r>
          <a:endParaRPr lang="es-CL" sz="1100" b="1">
            <a:solidFill>
              <a:schemeClr val="tx1">
                <a:lumMod val="95000"/>
                <a:lumOff val="5000"/>
              </a:schemeClr>
            </a:solidFill>
            <a:latin typeface="Century Gothic" panose="020B0502020202020204" pitchFamily="34" charset="0"/>
          </a:endParaRPr>
        </a:p>
        <a:p>
          <a:pPr algn="l"/>
          <a:endParaRPr lang="es-CL" sz="1100" b="1">
            <a:solidFill>
              <a:schemeClr val="tx1">
                <a:lumMod val="95000"/>
                <a:lumOff val="5000"/>
              </a:schemeClr>
            </a:solidFill>
            <a:latin typeface="Century Gothic" panose="020B0502020202020204" pitchFamily="34" charset="0"/>
          </a:endParaRPr>
        </a:p>
        <a:p>
          <a:pPr algn="l"/>
          <a:r>
            <a:rPr lang="es-CL" sz="1100" b="1">
              <a:solidFill>
                <a:schemeClr val="tx1">
                  <a:lumMod val="95000"/>
                  <a:lumOff val="5000"/>
                </a:schemeClr>
              </a:solidFill>
              <a:latin typeface="Century Gothic" panose="020B0502020202020204" pitchFamily="34" charset="0"/>
            </a:rPr>
            <a:t>2.- Cuenta </a:t>
          </a:r>
          <a:r>
            <a:rPr lang="es-CL" sz="1100" b="1" baseline="0">
              <a:solidFill>
                <a:schemeClr val="tx1">
                  <a:lumMod val="95000"/>
                  <a:lumOff val="5000"/>
                </a:schemeClr>
              </a:solidFill>
              <a:latin typeface="Century Gothic" panose="020B0502020202020204" pitchFamily="34" charset="0"/>
            </a:rPr>
            <a:t>las ventas de cada producto vendido.</a:t>
          </a:r>
          <a:endParaRPr lang="es-CL" sz="1100" b="1">
            <a:solidFill>
              <a:schemeClr val="tx1">
                <a:lumMod val="95000"/>
                <a:lumOff val="5000"/>
              </a:schemeClr>
            </a:solidFill>
            <a:latin typeface="Century Gothic" panose="020B0502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432CD4-CE46-4EF4-9A90-23DD304A2C71}" name="Tabla1" displayName="Tabla1" ref="B2:F104" totalsRowShown="0" headerRowDxfId="0" dataDxfId="1">
  <autoFilter ref="B2:F104" xr:uid="{4C432CD4-CE46-4EF4-9A90-23DD304A2C71}"/>
  <tableColumns count="5">
    <tableColumn id="1" xr3:uid="{7B113733-9474-4AC3-B87E-3B0E5E911768}" name="Mes" dataDxfId="6"/>
    <tableColumn id="2" xr3:uid="{0DB62285-CBAD-458E-A18A-3E47DEC98E84}" name="Vendedor" dataDxfId="5"/>
    <tableColumn id="3" xr3:uid="{518560B5-B54E-4496-92EB-3262789DAA77}" name="Producto" dataDxfId="4"/>
    <tableColumn id="4" xr3:uid="{8D5B0FD3-94A3-44C4-8446-765D4C09D283}" name="Cantidad" dataDxfId="3"/>
    <tableColumn id="5" xr3:uid="{A9AD3592-F0BD-4731-84DA-00594F10E42A}" name="Preci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D9FE-2A45-4C88-9112-D037249366A4}">
  <sheetPr codeName="Hoja1"/>
  <dimension ref="B2:P104"/>
  <sheetViews>
    <sheetView showGridLines="0" tabSelected="1" workbookViewId="0">
      <selection activeCell="O3" sqref="O3:P6"/>
    </sheetView>
  </sheetViews>
  <sheetFormatPr baseColWidth="10" defaultRowHeight="15" x14ac:dyDescent="0.25"/>
  <cols>
    <col min="1" max="1" width="3.140625" customWidth="1"/>
    <col min="3" max="3" width="11.85546875" customWidth="1"/>
    <col min="7" max="8" width="2.7109375" customWidth="1"/>
    <col min="9" max="9" width="26.85546875" customWidth="1"/>
    <col min="10" max="10" width="14.7109375" customWidth="1"/>
    <col min="11" max="11" width="4" customWidth="1"/>
    <col min="12" max="12" width="18" bestFit="1" customWidth="1"/>
    <col min="13" max="14" width="11.42578125" customWidth="1"/>
  </cols>
  <sheetData>
    <row r="2" spans="2:16" ht="17.2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1"/>
      <c r="I2" s="3" t="s">
        <v>37</v>
      </c>
      <c r="J2" s="3"/>
      <c r="L2" s="3" t="s">
        <v>38</v>
      </c>
      <c r="M2" s="3"/>
      <c r="O2" s="3" t="s">
        <v>40</v>
      </c>
      <c r="P2" s="3"/>
    </row>
    <row r="3" spans="2:16" ht="15" customHeight="1" x14ac:dyDescent="0.25">
      <c r="B3" s="2" t="s">
        <v>5</v>
      </c>
      <c r="C3" s="2" t="s">
        <v>6</v>
      </c>
      <c r="D3" s="2" t="s">
        <v>7</v>
      </c>
      <c r="E3" s="2">
        <v>45</v>
      </c>
      <c r="F3" s="2">
        <v>14500</v>
      </c>
      <c r="I3" s="4" t="s">
        <v>0</v>
      </c>
      <c r="J3" s="4" t="s">
        <v>39</v>
      </c>
      <c r="L3" s="4" t="s">
        <v>0</v>
      </c>
      <c r="M3" s="4" t="s">
        <v>3</v>
      </c>
      <c r="O3" s="7">
        <f>IFERROR(Hoja2!E2,"")</f>
        <v>0</v>
      </c>
      <c r="P3" s="7"/>
    </row>
    <row r="4" spans="2:16" ht="15" customHeight="1" x14ac:dyDescent="0.25">
      <c r="B4" s="2" t="s">
        <v>8</v>
      </c>
      <c r="C4" s="2" t="s">
        <v>9</v>
      </c>
      <c r="D4" s="2" t="s">
        <v>10</v>
      </c>
      <c r="E4" s="2">
        <v>12</v>
      </c>
      <c r="F4" s="2">
        <v>8900</v>
      </c>
      <c r="I4" s="4" t="s">
        <v>8</v>
      </c>
      <c r="J4" s="4"/>
      <c r="L4" s="4" t="s">
        <v>5</v>
      </c>
      <c r="M4" s="4"/>
      <c r="O4" s="7"/>
      <c r="P4" s="7"/>
    </row>
    <row r="5" spans="2:16" ht="15" customHeight="1" x14ac:dyDescent="0.25">
      <c r="B5" s="2" t="s">
        <v>11</v>
      </c>
      <c r="C5" s="2" t="s">
        <v>12</v>
      </c>
      <c r="D5" s="2" t="s">
        <v>13</v>
      </c>
      <c r="E5" s="2">
        <v>67</v>
      </c>
      <c r="F5" s="2">
        <v>2200</v>
      </c>
      <c r="O5" s="7"/>
      <c r="P5" s="7"/>
    </row>
    <row r="6" spans="2:16" ht="15" customHeight="1" x14ac:dyDescent="0.25">
      <c r="B6" s="2" t="s">
        <v>14</v>
      </c>
      <c r="C6" s="2" t="s">
        <v>15</v>
      </c>
      <c r="D6" s="2" t="s">
        <v>16</v>
      </c>
      <c r="E6" s="2">
        <v>20</v>
      </c>
      <c r="F6" s="2">
        <v>13400</v>
      </c>
      <c r="I6" s="5" t="s">
        <v>7</v>
      </c>
      <c r="J6" s="4"/>
      <c r="L6" s="5" t="s">
        <v>7</v>
      </c>
      <c r="M6" s="4"/>
      <c r="O6" s="7"/>
      <c r="P6" s="7"/>
    </row>
    <row r="7" spans="2:16" ht="15" customHeight="1" x14ac:dyDescent="0.25">
      <c r="B7" s="2" t="s">
        <v>17</v>
      </c>
      <c r="C7" s="2" t="s">
        <v>18</v>
      </c>
      <c r="D7" s="2" t="s">
        <v>19</v>
      </c>
      <c r="E7" s="2">
        <v>5</v>
      </c>
      <c r="F7" s="2">
        <v>1500</v>
      </c>
      <c r="I7" s="5" t="s">
        <v>10</v>
      </c>
      <c r="J7" s="4"/>
      <c r="L7" s="5" t="s">
        <v>10</v>
      </c>
      <c r="M7" s="4"/>
    </row>
    <row r="8" spans="2:16" ht="15" customHeight="1" x14ac:dyDescent="0.25">
      <c r="B8" s="2" t="s">
        <v>20</v>
      </c>
      <c r="C8" s="2" t="s">
        <v>21</v>
      </c>
      <c r="D8" s="2" t="s">
        <v>22</v>
      </c>
      <c r="E8" s="2">
        <v>38</v>
      </c>
      <c r="F8" s="2">
        <v>17900</v>
      </c>
      <c r="I8" s="5" t="s">
        <v>13</v>
      </c>
      <c r="J8" s="4"/>
      <c r="L8" s="5" t="s">
        <v>13</v>
      </c>
      <c r="M8" s="4"/>
    </row>
    <row r="9" spans="2:16" ht="15" customHeight="1" x14ac:dyDescent="0.25">
      <c r="B9" s="2" t="s">
        <v>23</v>
      </c>
      <c r="C9" s="2" t="s">
        <v>24</v>
      </c>
      <c r="D9" s="2" t="s">
        <v>25</v>
      </c>
      <c r="E9" s="2">
        <v>33</v>
      </c>
      <c r="F9" s="2">
        <v>9800</v>
      </c>
      <c r="I9" s="5" t="s">
        <v>16</v>
      </c>
      <c r="J9" s="4"/>
      <c r="L9" s="5" t="s">
        <v>16</v>
      </c>
      <c r="M9" s="4"/>
    </row>
    <row r="10" spans="2:16" ht="15" customHeight="1" x14ac:dyDescent="0.25">
      <c r="B10" s="2" t="s">
        <v>26</v>
      </c>
      <c r="C10" s="2" t="s">
        <v>27</v>
      </c>
      <c r="D10" s="2" t="s">
        <v>28</v>
      </c>
      <c r="E10" s="2">
        <v>48</v>
      </c>
      <c r="F10" s="2">
        <v>15600</v>
      </c>
      <c r="I10" s="5" t="s">
        <v>19</v>
      </c>
      <c r="J10" s="4"/>
      <c r="L10" s="5" t="s">
        <v>19</v>
      </c>
      <c r="M10" s="4"/>
    </row>
    <row r="11" spans="2:16" ht="15" customHeight="1" x14ac:dyDescent="0.25">
      <c r="B11" s="2" t="s">
        <v>29</v>
      </c>
      <c r="C11" s="2" t="s">
        <v>30</v>
      </c>
      <c r="D11" s="2" t="s">
        <v>31</v>
      </c>
      <c r="E11" s="2">
        <v>9</v>
      </c>
      <c r="F11" s="2">
        <v>4300</v>
      </c>
      <c r="I11" s="5" t="s">
        <v>22</v>
      </c>
      <c r="J11" s="4"/>
      <c r="L11" s="5" t="s">
        <v>22</v>
      </c>
      <c r="M11" s="4"/>
    </row>
    <row r="12" spans="2:16" ht="15" customHeight="1" x14ac:dyDescent="0.25">
      <c r="B12" s="2" t="s">
        <v>32</v>
      </c>
      <c r="C12" s="2" t="s">
        <v>33</v>
      </c>
      <c r="D12" s="2" t="s">
        <v>34</v>
      </c>
      <c r="E12" s="2">
        <v>56</v>
      </c>
      <c r="F12" s="2">
        <v>12800</v>
      </c>
      <c r="I12" s="5" t="s">
        <v>25</v>
      </c>
      <c r="J12" s="4"/>
      <c r="L12" s="5" t="s">
        <v>25</v>
      </c>
      <c r="M12" s="4"/>
    </row>
    <row r="13" spans="2:16" ht="15" customHeight="1" x14ac:dyDescent="0.25">
      <c r="B13" s="2" t="s">
        <v>35</v>
      </c>
      <c r="C13" s="2" t="s">
        <v>6</v>
      </c>
      <c r="D13" s="2" t="s">
        <v>10</v>
      </c>
      <c r="E13" s="2">
        <v>27</v>
      </c>
      <c r="F13" s="2">
        <v>9400</v>
      </c>
      <c r="I13" s="5" t="s">
        <v>28</v>
      </c>
      <c r="J13" s="4"/>
      <c r="L13" s="5" t="s">
        <v>28</v>
      </c>
      <c r="M13" s="4"/>
    </row>
    <row r="14" spans="2:16" ht="15" customHeight="1" x14ac:dyDescent="0.25">
      <c r="B14" s="2" t="s">
        <v>36</v>
      </c>
      <c r="C14" s="2" t="s">
        <v>9</v>
      </c>
      <c r="D14" s="2" t="s">
        <v>7</v>
      </c>
      <c r="E14" s="2">
        <v>19</v>
      </c>
      <c r="F14" s="2">
        <v>18900</v>
      </c>
      <c r="I14" s="5" t="s">
        <v>31</v>
      </c>
      <c r="J14" s="4"/>
      <c r="L14" s="5" t="s">
        <v>31</v>
      </c>
      <c r="M14" s="4"/>
    </row>
    <row r="15" spans="2:16" ht="15" customHeight="1" x14ac:dyDescent="0.25">
      <c r="B15" s="2" t="s">
        <v>5</v>
      </c>
      <c r="C15" s="2" t="s">
        <v>18</v>
      </c>
      <c r="D15" s="2" t="s">
        <v>16</v>
      </c>
      <c r="E15" s="2">
        <v>30</v>
      </c>
      <c r="F15" s="2">
        <v>12000</v>
      </c>
      <c r="I15" s="5" t="s">
        <v>34</v>
      </c>
      <c r="J15" s="4"/>
      <c r="L15" s="5" t="s">
        <v>34</v>
      </c>
      <c r="M15" s="4"/>
    </row>
    <row r="16" spans="2:16" ht="15" customHeight="1" x14ac:dyDescent="0.25">
      <c r="B16" s="2" t="s">
        <v>8</v>
      </c>
      <c r="C16" s="2" t="s">
        <v>15</v>
      </c>
      <c r="D16" s="2" t="s">
        <v>25</v>
      </c>
      <c r="E16" s="2">
        <v>44</v>
      </c>
      <c r="F16" s="2">
        <v>7900</v>
      </c>
    </row>
    <row r="17" spans="2:6" ht="15" customHeight="1" x14ac:dyDescent="0.25">
      <c r="B17" s="2" t="s">
        <v>11</v>
      </c>
      <c r="C17" s="2" t="s">
        <v>24</v>
      </c>
      <c r="D17" s="2" t="s">
        <v>22</v>
      </c>
      <c r="E17" s="2">
        <v>6</v>
      </c>
      <c r="F17" s="2">
        <v>16500</v>
      </c>
    </row>
    <row r="18" spans="2:6" ht="15" customHeight="1" x14ac:dyDescent="0.25">
      <c r="B18" s="2" t="s">
        <v>14</v>
      </c>
      <c r="C18" s="2" t="s">
        <v>27</v>
      </c>
      <c r="D18" s="2" t="s">
        <v>13</v>
      </c>
      <c r="E18" s="2">
        <v>25</v>
      </c>
      <c r="F18" s="2">
        <v>2700</v>
      </c>
    </row>
    <row r="19" spans="2:6" ht="15" customHeight="1" x14ac:dyDescent="0.25">
      <c r="B19" s="2" t="s">
        <v>17</v>
      </c>
      <c r="C19" s="2" t="s">
        <v>30</v>
      </c>
      <c r="D19" s="2" t="s">
        <v>19</v>
      </c>
      <c r="E19" s="2">
        <v>71</v>
      </c>
      <c r="F19" s="2">
        <v>1100</v>
      </c>
    </row>
    <row r="20" spans="2:6" ht="15" customHeight="1" x14ac:dyDescent="0.25">
      <c r="B20" s="2" t="s">
        <v>20</v>
      </c>
      <c r="C20" s="2" t="s">
        <v>33</v>
      </c>
      <c r="D20" s="2" t="s">
        <v>34</v>
      </c>
      <c r="E20" s="2">
        <v>22</v>
      </c>
      <c r="F20" s="2">
        <v>10200</v>
      </c>
    </row>
    <row r="21" spans="2:6" ht="15" customHeight="1" x14ac:dyDescent="0.25">
      <c r="B21" s="2" t="s">
        <v>23</v>
      </c>
      <c r="C21" s="2" t="s">
        <v>12</v>
      </c>
      <c r="D21" s="2" t="s">
        <v>10</v>
      </c>
      <c r="E21" s="2">
        <v>18</v>
      </c>
      <c r="F21" s="2">
        <v>8800</v>
      </c>
    </row>
    <row r="22" spans="2:6" ht="15" customHeight="1" x14ac:dyDescent="0.25">
      <c r="B22" s="2" t="s">
        <v>26</v>
      </c>
      <c r="C22" s="2" t="s">
        <v>21</v>
      </c>
      <c r="D22" s="2" t="s">
        <v>7</v>
      </c>
      <c r="E22" s="2">
        <v>36</v>
      </c>
      <c r="F22" s="2">
        <v>17200</v>
      </c>
    </row>
    <row r="23" spans="2:6" ht="15" customHeight="1" x14ac:dyDescent="0.25">
      <c r="B23" s="2" t="s">
        <v>29</v>
      </c>
      <c r="C23" s="2" t="s">
        <v>6</v>
      </c>
      <c r="D23" s="2" t="s">
        <v>28</v>
      </c>
      <c r="E23" s="2">
        <v>7</v>
      </c>
      <c r="F23" s="2">
        <v>14200</v>
      </c>
    </row>
    <row r="24" spans="2:6" ht="15" customHeight="1" x14ac:dyDescent="0.25">
      <c r="B24" s="2" t="s">
        <v>32</v>
      </c>
      <c r="C24" s="2" t="s">
        <v>9</v>
      </c>
      <c r="D24" s="2" t="s">
        <v>31</v>
      </c>
      <c r="E24" s="2">
        <v>64</v>
      </c>
      <c r="F24" s="2">
        <v>3900</v>
      </c>
    </row>
    <row r="25" spans="2:6" ht="15" customHeight="1" x14ac:dyDescent="0.25">
      <c r="B25" s="2" t="s">
        <v>35</v>
      </c>
      <c r="C25" s="2" t="s">
        <v>15</v>
      </c>
      <c r="D25" s="2" t="s">
        <v>13</v>
      </c>
      <c r="E25" s="2">
        <v>11</v>
      </c>
      <c r="F25" s="2">
        <v>2600</v>
      </c>
    </row>
    <row r="26" spans="2:6" ht="15" customHeight="1" x14ac:dyDescent="0.25">
      <c r="B26" s="2" t="s">
        <v>36</v>
      </c>
      <c r="C26" s="2" t="s">
        <v>18</v>
      </c>
      <c r="D26" s="2" t="s">
        <v>25</v>
      </c>
      <c r="E26" s="2">
        <v>23</v>
      </c>
      <c r="F26" s="2">
        <v>9400</v>
      </c>
    </row>
    <row r="27" spans="2:6" ht="15" customHeight="1" x14ac:dyDescent="0.25">
      <c r="B27" s="2" t="s">
        <v>5</v>
      </c>
      <c r="C27" s="2" t="s">
        <v>27</v>
      </c>
      <c r="D27" s="2" t="s">
        <v>19</v>
      </c>
      <c r="E27" s="2">
        <v>70</v>
      </c>
      <c r="F27" s="2">
        <v>1400</v>
      </c>
    </row>
    <row r="28" spans="2:6" ht="15" customHeight="1" x14ac:dyDescent="0.25">
      <c r="B28" s="2" t="s">
        <v>8</v>
      </c>
      <c r="C28" s="2" t="s">
        <v>24</v>
      </c>
      <c r="D28" s="2" t="s">
        <v>7</v>
      </c>
      <c r="E28" s="2">
        <v>13</v>
      </c>
      <c r="F28" s="2">
        <v>15800</v>
      </c>
    </row>
    <row r="29" spans="2:6" ht="15" customHeight="1" x14ac:dyDescent="0.25">
      <c r="B29" s="2" t="s">
        <v>11</v>
      </c>
      <c r="C29" s="2" t="s">
        <v>30</v>
      </c>
      <c r="D29" s="2" t="s">
        <v>16</v>
      </c>
      <c r="E29" s="2">
        <v>46</v>
      </c>
      <c r="F29" s="2">
        <v>14800</v>
      </c>
    </row>
    <row r="30" spans="2:6" ht="15" customHeight="1" x14ac:dyDescent="0.25">
      <c r="B30" s="2" t="s">
        <v>14</v>
      </c>
      <c r="C30" s="2" t="s">
        <v>33</v>
      </c>
      <c r="D30" s="2" t="s">
        <v>22</v>
      </c>
      <c r="E30" s="2">
        <v>5</v>
      </c>
      <c r="F30" s="2">
        <v>19800</v>
      </c>
    </row>
    <row r="31" spans="2:6" ht="15" customHeight="1" x14ac:dyDescent="0.25">
      <c r="B31" s="2" t="s">
        <v>17</v>
      </c>
      <c r="C31" s="2" t="s">
        <v>6</v>
      </c>
      <c r="D31" s="2" t="s">
        <v>28</v>
      </c>
      <c r="E31" s="2">
        <v>9</v>
      </c>
      <c r="F31" s="2">
        <v>13500</v>
      </c>
    </row>
    <row r="32" spans="2:6" ht="15" customHeight="1" x14ac:dyDescent="0.25">
      <c r="B32" s="2" t="s">
        <v>20</v>
      </c>
      <c r="C32" s="2" t="s">
        <v>21</v>
      </c>
      <c r="D32" s="2" t="s">
        <v>34</v>
      </c>
      <c r="E32" s="2">
        <v>51</v>
      </c>
      <c r="F32" s="2">
        <v>9800</v>
      </c>
    </row>
    <row r="33" spans="2:6" ht="15" customHeight="1" x14ac:dyDescent="0.25">
      <c r="B33" s="2" t="s">
        <v>23</v>
      </c>
      <c r="C33" s="2" t="s">
        <v>9</v>
      </c>
      <c r="D33" s="2" t="s">
        <v>10</v>
      </c>
      <c r="E33" s="2">
        <v>41</v>
      </c>
      <c r="F33" s="2">
        <v>10300</v>
      </c>
    </row>
    <row r="34" spans="2:6" ht="15" customHeight="1" x14ac:dyDescent="0.25">
      <c r="B34" s="2" t="s">
        <v>26</v>
      </c>
      <c r="C34" s="2" t="s">
        <v>12</v>
      </c>
      <c r="D34" s="2" t="s">
        <v>13</v>
      </c>
      <c r="E34" s="2">
        <v>29</v>
      </c>
      <c r="F34" s="2">
        <v>1800</v>
      </c>
    </row>
    <row r="35" spans="2:6" ht="15" customHeight="1" x14ac:dyDescent="0.25">
      <c r="B35" s="2" t="s">
        <v>29</v>
      </c>
      <c r="C35" s="2" t="s">
        <v>15</v>
      </c>
      <c r="D35" s="2" t="s">
        <v>19</v>
      </c>
      <c r="E35" s="2">
        <v>75</v>
      </c>
      <c r="F35" s="2">
        <v>1200</v>
      </c>
    </row>
    <row r="36" spans="2:6" ht="15" customHeight="1" x14ac:dyDescent="0.25">
      <c r="B36" s="2" t="s">
        <v>32</v>
      </c>
      <c r="C36" s="2" t="s">
        <v>27</v>
      </c>
      <c r="D36" s="2" t="s">
        <v>31</v>
      </c>
      <c r="E36" s="2">
        <v>38</v>
      </c>
      <c r="F36" s="2">
        <v>3600</v>
      </c>
    </row>
    <row r="37" spans="2:6" ht="15" customHeight="1" x14ac:dyDescent="0.25">
      <c r="B37" s="2" t="s">
        <v>35</v>
      </c>
      <c r="C37" s="2" t="s">
        <v>24</v>
      </c>
      <c r="D37" s="2" t="s">
        <v>16</v>
      </c>
      <c r="E37" s="2">
        <v>21</v>
      </c>
      <c r="F37" s="2">
        <v>11800</v>
      </c>
    </row>
    <row r="38" spans="2:6" ht="15" customHeight="1" x14ac:dyDescent="0.25">
      <c r="B38" s="2" t="s">
        <v>36</v>
      </c>
      <c r="C38" s="2" t="s">
        <v>33</v>
      </c>
      <c r="D38" s="2" t="s">
        <v>25</v>
      </c>
      <c r="E38" s="2">
        <v>14</v>
      </c>
      <c r="F38" s="2">
        <v>8700</v>
      </c>
    </row>
    <row r="39" spans="2:6" ht="15" customHeight="1" x14ac:dyDescent="0.25">
      <c r="B39" s="2" t="s">
        <v>5</v>
      </c>
      <c r="C39" s="2" t="s">
        <v>30</v>
      </c>
      <c r="D39" s="2" t="s">
        <v>28</v>
      </c>
      <c r="E39" s="2">
        <v>62</v>
      </c>
      <c r="F39" s="2">
        <v>15000</v>
      </c>
    </row>
    <row r="40" spans="2:6" ht="15" customHeight="1" x14ac:dyDescent="0.25">
      <c r="B40" s="2" t="s">
        <v>8</v>
      </c>
      <c r="C40" s="2" t="s">
        <v>18</v>
      </c>
      <c r="D40" s="2" t="s">
        <v>10</v>
      </c>
      <c r="E40" s="2">
        <v>8</v>
      </c>
      <c r="F40" s="2">
        <v>9900</v>
      </c>
    </row>
    <row r="41" spans="2:6" ht="15" customHeight="1" x14ac:dyDescent="0.25">
      <c r="B41" s="2" t="s">
        <v>11</v>
      </c>
      <c r="C41" s="2" t="s">
        <v>21</v>
      </c>
      <c r="D41" s="2" t="s">
        <v>34</v>
      </c>
      <c r="E41" s="2">
        <v>57</v>
      </c>
      <c r="F41" s="2">
        <v>11300</v>
      </c>
    </row>
    <row r="42" spans="2:6" ht="15" customHeight="1" x14ac:dyDescent="0.25">
      <c r="B42" s="2" t="s">
        <v>14</v>
      </c>
      <c r="C42" s="2" t="s">
        <v>9</v>
      </c>
      <c r="D42" s="2" t="s">
        <v>19</v>
      </c>
      <c r="E42" s="2">
        <v>34</v>
      </c>
      <c r="F42" s="2">
        <v>1600</v>
      </c>
    </row>
    <row r="43" spans="2:6" ht="15" customHeight="1" x14ac:dyDescent="0.25">
      <c r="B43" s="2" t="s">
        <v>17</v>
      </c>
      <c r="C43" s="2" t="s">
        <v>6</v>
      </c>
      <c r="D43" s="2" t="s">
        <v>13</v>
      </c>
      <c r="E43" s="2">
        <v>50</v>
      </c>
      <c r="F43" s="2">
        <v>2900</v>
      </c>
    </row>
    <row r="44" spans="2:6" ht="15" customHeight="1" x14ac:dyDescent="0.25">
      <c r="B44" s="2" t="s">
        <v>20</v>
      </c>
      <c r="C44" s="2" t="s">
        <v>27</v>
      </c>
      <c r="D44" s="2" t="s">
        <v>7</v>
      </c>
      <c r="E44" s="2">
        <v>15</v>
      </c>
      <c r="F44" s="2">
        <v>19300</v>
      </c>
    </row>
    <row r="45" spans="2:6" ht="15" customHeight="1" x14ac:dyDescent="0.25">
      <c r="B45" s="2" t="s">
        <v>23</v>
      </c>
      <c r="C45" s="2" t="s">
        <v>24</v>
      </c>
      <c r="D45" s="2" t="s">
        <v>16</v>
      </c>
      <c r="E45" s="2">
        <v>32</v>
      </c>
      <c r="F45" s="2">
        <v>12100</v>
      </c>
    </row>
    <row r="46" spans="2:6" ht="15" customHeight="1" x14ac:dyDescent="0.25">
      <c r="B46" s="2" t="s">
        <v>26</v>
      </c>
      <c r="C46" s="2" t="s">
        <v>15</v>
      </c>
      <c r="D46" s="2" t="s">
        <v>22</v>
      </c>
      <c r="E46" s="2">
        <v>40</v>
      </c>
      <c r="F46" s="2">
        <v>17500</v>
      </c>
    </row>
    <row r="47" spans="2:6" ht="15" customHeight="1" x14ac:dyDescent="0.25">
      <c r="B47" s="2" t="s">
        <v>29</v>
      </c>
      <c r="C47" s="2" t="s">
        <v>12</v>
      </c>
      <c r="D47" s="2" t="s">
        <v>31</v>
      </c>
      <c r="E47" s="2">
        <v>17</v>
      </c>
      <c r="F47" s="2">
        <v>4100</v>
      </c>
    </row>
    <row r="48" spans="2:6" ht="15" customHeight="1" x14ac:dyDescent="0.25">
      <c r="B48" s="2" t="s">
        <v>32</v>
      </c>
      <c r="C48" s="2" t="s">
        <v>33</v>
      </c>
      <c r="D48" s="2" t="s">
        <v>25</v>
      </c>
      <c r="E48" s="2">
        <v>60</v>
      </c>
      <c r="F48" s="2">
        <v>9300</v>
      </c>
    </row>
    <row r="49" spans="2:6" ht="15" customHeight="1" x14ac:dyDescent="0.25">
      <c r="B49" s="2" t="s">
        <v>35</v>
      </c>
      <c r="C49" s="2" t="s">
        <v>30</v>
      </c>
      <c r="D49" s="2" t="s">
        <v>19</v>
      </c>
      <c r="E49" s="2">
        <v>43</v>
      </c>
      <c r="F49" s="2">
        <v>1300</v>
      </c>
    </row>
    <row r="50" spans="2:6" ht="15" customHeight="1" x14ac:dyDescent="0.25">
      <c r="B50" s="2" t="s">
        <v>36</v>
      </c>
      <c r="C50" s="2" t="s">
        <v>21</v>
      </c>
      <c r="D50" s="2" t="s">
        <v>28</v>
      </c>
      <c r="E50" s="2">
        <v>6</v>
      </c>
      <c r="F50" s="2">
        <v>14600</v>
      </c>
    </row>
    <row r="51" spans="2:6" ht="15" customHeight="1" x14ac:dyDescent="0.25">
      <c r="B51" s="2" t="s">
        <v>5</v>
      </c>
      <c r="C51" s="2" t="s">
        <v>18</v>
      </c>
      <c r="D51" s="2" t="s">
        <v>34</v>
      </c>
      <c r="E51" s="2">
        <v>26</v>
      </c>
      <c r="F51" s="2">
        <v>12200</v>
      </c>
    </row>
    <row r="52" spans="2:6" ht="15" customHeight="1" x14ac:dyDescent="0.25">
      <c r="B52" s="2" t="s">
        <v>8</v>
      </c>
      <c r="C52" s="2" t="s">
        <v>9</v>
      </c>
      <c r="D52" s="2" t="s">
        <v>10</v>
      </c>
      <c r="E52" s="2">
        <v>39</v>
      </c>
      <c r="F52" s="2">
        <v>8900</v>
      </c>
    </row>
    <row r="53" spans="2:6" ht="15" customHeight="1" x14ac:dyDescent="0.25">
      <c r="B53" s="2" t="s">
        <v>11</v>
      </c>
      <c r="C53" s="2" t="s">
        <v>27</v>
      </c>
      <c r="D53" s="2" t="s">
        <v>7</v>
      </c>
      <c r="E53" s="2">
        <v>10</v>
      </c>
      <c r="F53" s="2">
        <v>17400</v>
      </c>
    </row>
    <row r="54" spans="2:6" ht="15" customHeight="1" x14ac:dyDescent="0.25">
      <c r="B54" s="2" t="s">
        <v>5</v>
      </c>
      <c r="C54" s="2" t="s">
        <v>6</v>
      </c>
      <c r="D54" s="2" t="s">
        <v>7</v>
      </c>
      <c r="E54" s="2">
        <v>45</v>
      </c>
      <c r="F54" s="2">
        <v>14500</v>
      </c>
    </row>
    <row r="55" spans="2:6" ht="15" customHeight="1" x14ac:dyDescent="0.25">
      <c r="B55" s="2" t="s">
        <v>8</v>
      </c>
      <c r="C55" s="2" t="s">
        <v>9</v>
      </c>
      <c r="D55" s="2" t="s">
        <v>10</v>
      </c>
      <c r="E55" s="2">
        <v>12</v>
      </c>
      <c r="F55" s="2">
        <v>8900</v>
      </c>
    </row>
    <row r="56" spans="2:6" ht="15" customHeight="1" x14ac:dyDescent="0.25">
      <c r="B56" s="2" t="s">
        <v>11</v>
      </c>
      <c r="C56" s="2" t="s">
        <v>12</v>
      </c>
      <c r="D56" s="2" t="s">
        <v>13</v>
      </c>
      <c r="E56" s="2">
        <v>67</v>
      </c>
      <c r="F56" s="2">
        <v>2200</v>
      </c>
    </row>
    <row r="57" spans="2:6" ht="15" customHeight="1" x14ac:dyDescent="0.25">
      <c r="B57" s="2" t="s">
        <v>14</v>
      </c>
      <c r="C57" s="2" t="s">
        <v>15</v>
      </c>
      <c r="D57" s="2" t="s">
        <v>16</v>
      </c>
      <c r="E57" s="2">
        <v>20</v>
      </c>
      <c r="F57" s="2">
        <v>13400</v>
      </c>
    </row>
    <row r="58" spans="2:6" ht="15" customHeight="1" x14ac:dyDescent="0.25">
      <c r="B58" s="2" t="s">
        <v>17</v>
      </c>
      <c r="C58" s="2" t="s">
        <v>18</v>
      </c>
      <c r="D58" s="2" t="s">
        <v>19</v>
      </c>
      <c r="E58" s="2">
        <v>5</v>
      </c>
      <c r="F58" s="2">
        <v>1500</v>
      </c>
    </row>
    <row r="59" spans="2:6" ht="15" customHeight="1" x14ac:dyDescent="0.25">
      <c r="B59" s="2" t="s">
        <v>20</v>
      </c>
      <c r="C59" s="2" t="s">
        <v>21</v>
      </c>
      <c r="D59" s="2" t="s">
        <v>22</v>
      </c>
      <c r="E59" s="2">
        <v>38</v>
      </c>
      <c r="F59" s="2">
        <v>17900</v>
      </c>
    </row>
    <row r="60" spans="2:6" ht="15" customHeight="1" x14ac:dyDescent="0.25">
      <c r="B60" s="2" t="s">
        <v>23</v>
      </c>
      <c r="C60" s="2" t="s">
        <v>24</v>
      </c>
      <c r="D60" s="2" t="s">
        <v>25</v>
      </c>
      <c r="E60" s="2">
        <v>33</v>
      </c>
      <c r="F60" s="2">
        <v>9800</v>
      </c>
    </row>
    <row r="61" spans="2:6" ht="15" customHeight="1" x14ac:dyDescent="0.25">
      <c r="B61" s="2" t="s">
        <v>26</v>
      </c>
      <c r="C61" s="2" t="s">
        <v>27</v>
      </c>
      <c r="D61" s="2" t="s">
        <v>28</v>
      </c>
      <c r="E61" s="2">
        <v>48</v>
      </c>
      <c r="F61" s="2">
        <v>15600</v>
      </c>
    </row>
    <row r="62" spans="2:6" ht="15" customHeight="1" x14ac:dyDescent="0.25">
      <c r="B62" s="2" t="s">
        <v>29</v>
      </c>
      <c r="C62" s="2" t="s">
        <v>30</v>
      </c>
      <c r="D62" s="2" t="s">
        <v>31</v>
      </c>
      <c r="E62" s="2">
        <v>9</v>
      </c>
      <c r="F62" s="2">
        <v>4300</v>
      </c>
    </row>
    <row r="63" spans="2:6" ht="15" customHeight="1" x14ac:dyDescent="0.25">
      <c r="B63" s="2" t="s">
        <v>32</v>
      </c>
      <c r="C63" s="2" t="s">
        <v>33</v>
      </c>
      <c r="D63" s="2" t="s">
        <v>34</v>
      </c>
      <c r="E63" s="2">
        <v>56</v>
      </c>
      <c r="F63" s="2">
        <v>12800</v>
      </c>
    </row>
    <row r="64" spans="2:6" ht="15" customHeight="1" x14ac:dyDescent="0.25">
      <c r="B64" s="2" t="s">
        <v>35</v>
      </c>
      <c r="C64" s="2" t="s">
        <v>6</v>
      </c>
      <c r="D64" s="2" t="s">
        <v>10</v>
      </c>
      <c r="E64" s="2">
        <v>27</v>
      </c>
      <c r="F64" s="2">
        <v>9400</v>
      </c>
    </row>
    <row r="65" spans="2:6" ht="15" customHeight="1" x14ac:dyDescent="0.25">
      <c r="B65" s="2" t="s">
        <v>36</v>
      </c>
      <c r="C65" s="2" t="s">
        <v>9</v>
      </c>
      <c r="D65" s="2" t="s">
        <v>7</v>
      </c>
      <c r="E65" s="2">
        <v>19</v>
      </c>
      <c r="F65" s="2">
        <v>18900</v>
      </c>
    </row>
    <row r="66" spans="2:6" ht="15" customHeight="1" x14ac:dyDescent="0.25">
      <c r="B66" s="2" t="s">
        <v>5</v>
      </c>
      <c r="C66" s="2" t="s">
        <v>18</v>
      </c>
      <c r="D66" s="2" t="s">
        <v>16</v>
      </c>
      <c r="E66" s="2">
        <v>30</v>
      </c>
      <c r="F66" s="2">
        <v>12000</v>
      </c>
    </row>
    <row r="67" spans="2:6" ht="15" customHeight="1" x14ac:dyDescent="0.25">
      <c r="B67" s="2" t="s">
        <v>8</v>
      </c>
      <c r="C67" s="2" t="s">
        <v>15</v>
      </c>
      <c r="D67" s="2" t="s">
        <v>25</v>
      </c>
      <c r="E67" s="2">
        <v>44</v>
      </c>
      <c r="F67" s="2">
        <v>7900</v>
      </c>
    </row>
    <row r="68" spans="2:6" ht="15" customHeight="1" x14ac:dyDescent="0.25">
      <c r="B68" s="2" t="s">
        <v>11</v>
      </c>
      <c r="C68" s="2" t="s">
        <v>24</v>
      </c>
      <c r="D68" s="2" t="s">
        <v>22</v>
      </c>
      <c r="E68" s="2">
        <v>6</v>
      </c>
      <c r="F68" s="2">
        <v>16500</v>
      </c>
    </row>
    <row r="69" spans="2:6" ht="15" customHeight="1" x14ac:dyDescent="0.25">
      <c r="B69" s="2" t="s">
        <v>14</v>
      </c>
      <c r="C69" s="2" t="s">
        <v>27</v>
      </c>
      <c r="D69" s="2" t="s">
        <v>13</v>
      </c>
      <c r="E69" s="2">
        <v>25</v>
      </c>
      <c r="F69" s="2">
        <v>2700</v>
      </c>
    </row>
    <row r="70" spans="2:6" ht="15" customHeight="1" x14ac:dyDescent="0.25">
      <c r="B70" s="2" t="s">
        <v>17</v>
      </c>
      <c r="C70" s="2" t="s">
        <v>30</v>
      </c>
      <c r="D70" s="2" t="s">
        <v>19</v>
      </c>
      <c r="E70" s="2">
        <v>71</v>
      </c>
      <c r="F70" s="2">
        <v>1100</v>
      </c>
    </row>
    <row r="71" spans="2:6" ht="15" customHeight="1" x14ac:dyDescent="0.25">
      <c r="B71" s="2" t="s">
        <v>20</v>
      </c>
      <c r="C71" s="2" t="s">
        <v>33</v>
      </c>
      <c r="D71" s="2" t="s">
        <v>34</v>
      </c>
      <c r="E71" s="2">
        <v>22</v>
      </c>
      <c r="F71" s="2">
        <v>10200</v>
      </c>
    </row>
    <row r="72" spans="2:6" ht="15" customHeight="1" x14ac:dyDescent="0.25">
      <c r="B72" s="2" t="s">
        <v>23</v>
      </c>
      <c r="C72" s="2" t="s">
        <v>12</v>
      </c>
      <c r="D72" s="2" t="s">
        <v>10</v>
      </c>
      <c r="E72" s="2">
        <v>18</v>
      </c>
      <c r="F72" s="2">
        <v>8800</v>
      </c>
    </row>
    <row r="73" spans="2:6" ht="15" customHeight="1" x14ac:dyDescent="0.25">
      <c r="B73" s="2" t="s">
        <v>26</v>
      </c>
      <c r="C73" s="2" t="s">
        <v>21</v>
      </c>
      <c r="D73" s="2" t="s">
        <v>7</v>
      </c>
      <c r="E73" s="2">
        <v>36</v>
      </c>
      <c r="F73" s="2">
        <v>17200</v>
      </c>
    </row>
    <row r="74" spans="2:6" ht="15" customHeight="1" x14ac:dyDescent="0.25">
      <c r="B74" s="2" t="s">
        <v>29</v>
      </c>
      <c r="C74" s="2" t="s">
        <v>6</v>
      </c>
      <c r="D74" s="2" t="s">
        <v>28</v>
      </c>
      <c r="E74" s="2">
        <v>7</v>
      </c>
      <c r="F74" s="2">
        <v>14200</v>
      </c>
    </row>
    <row r="75" spans="2:6" ht="15" customHeight="1" x14ac:dyDescent="0.25">
      <c r="B75" s="2" t="s">
        <v>32</v>
      </c>
      <c r="C75" s="2" t="s">
        <v>9</v>
      </c>
      <c r="D75" s="2" t="s">
        <v>31</v>
      </c>
      <c r="E75" s="2">
        <v>64</v>
      </c>
      <c r="F75" s="2">
        <v>3900</v>
      </c>
    </row>
    <row r="76" spans="2:6" ht="15" customHeight="1" x14ac:dyDescent="0.25">
      <c r="B76" s="2" t="s">
        <v>35</v>
      </c>
      <c r="C76" s="2" t="s">
        <v>15</v>
      </c>
      <c r="D76" s="2" t="s">
        <v>13</v>
      </c>
      <c r="E76" s="2">
        <v>11</v>
      </c>
      <c r="F76" s="2">
        <v>2600</v>
      </c>
    </row>
    <row r="77" spans="2:6" ht="15" customHeight="1" x14ac:dyDescent="0.25">
      <c r="B77" s="2" t="s">
        <v>36</v>
      </c>
      <c r="C77" s="2" t="s">
        <v>18</v>
      </c>
      <c r="D77" s="2" t="s">
        <v>25</v>
      </c>
      <c r="E77" s="2">
        <v>23</v>
      </c>
      <c r="F77" s="2">
        <v>9400</v>
      </c>
    </row>
    <row r="78" spans="2:6" ht="15" customHeight="1" x14ac:dyDescent="0.25">
      <c r="B78" s="2" t="s">
        <v>5</v>
      </c>
      <c r="C78" s="2" t="s">
        <v>27</v>
      </c>
      <c r="D78" s="2" t="s">
        <v>19</v>
      </c>
      <c r="E78" s="2">
        <v>70</v>
      </c>
      <c r="F78" s="2">
        <v>1400</v>
      </c>
    </row>
    <row r="79" spans="2:6" ht="15" customHeight="1" x14ac:dyDescent="0.25">
      <c r="B79" s="2" t="s">
        <v>8</v>
      </c>
      <c r="C79" s="2" t="s">
        <v>24</v>
      </c>
      <c r="D79" s="2" t="s">
        <v>7</v>
      </c>
      <c r="E79" s="2">
        <v>13</v>
      </c>
      <c r="F79" s="2">
        <v>15800</v>
      </c>
    </row>
    <row r="80" spans="2:6" ht="15" customHeight="1" x14ac:dyDescent="0.25">
      <c r="B80" s="2" t="s">
        <v>11</v>
      </c>
      <c r="C80" s="2" t="s">
        <v>30</v>
      </c>
      <c r="D80" s="2" t="s">
        <v>16</v>
      </c>
      <c r="E80" s="2">
        <v>46</v>
      </c>
      <c r="F80" s="2">
        <v>14800</v>
      </c>
    </row>
    <row r="81" spans="2:6" ht="15" customHeight="1" x14ac:dyDescent="0.25">
      <c r="B81" s="2" t="s">
        <v>14</v>
      </c>
      <c r="C81" s="2" t="s">
        <v>33</v>
      </c>
      <c r="D81" s="2" t="s">
        <v>22</v>
      </c>
      <c r="E81" s="2">
        <v>5</v>
      </c>
      <c r="F81" s="2">
        <v>19800</v>
      </c>
    </row>
    <row r="82" spans="2:6" ht="15" customHeight="1" x14ac:dyDescent="0.25">
      <c r="B82" s="2" t="s">
        <v>17</v>
      </c>
      <c r="C82" s="2" t="s">
        <v>6</v>
      </c>
      <c r="D82" s="2" t="s">
        <v>28</v>
      </c>
      <c r="E82" s="2">
        <v>9</v>
      </c>
      <c r="F82" s="2">
        <v>13500</v>
      </c>
    </row>
    <row r="83" spans="2:6" ht="15" customHeight="1" x14ac:dyDescent="0.25">
      <c r="B83" s="2" t="s">
        <v>20</v>
      </c>
      <c r="C83" s="2" t="s">
        <v>21</v>
      </c>
      <c r="D83" s="2" t="s">
        <v>34</v>
      </c>
      <c r="E83" s="2">
        <v>51</v>
      </c>
      <c r="F83" s="2">
        <v>9800</v>
      </c>
    </row>
    <row r="84" spans="2:6" ht="15" customHeight="1" x14ac:dyDescent="0.25">
      <c r="B84" s="2" t="s">
        <v>23</v>
      </c>
      <c r="C84" s="2" t="s">
        <v>9</v>
      </c>
      <c r="D84" s="2" t="s">
        <v>10</v>
      </c>
      <c r="E84" s="2">
        <v>41</v>
      </c>
      <c r="F84" s="2">
        <v>10300</v>
      </c>
    </row>
    <row r="85" spans="2:6" ht="15" customHeight="1" x14ac:dyDescent="0.25">
      <c r="B85" s="2" t="s">
        <v>26</v>
      </c>
      <c r="C85" s="2" t="s">
        <v>12</v>
      </c>
      <c r="D85" s="2" t="s">
        <v>13</v>
      </c>
      <c r="E85" s="2">
        <v>29</v>
      </c>
      <c r="F85" s="2">
        <v>1800</v>
      </c>
    </row>
    <row r="86" spans="2:6" ht="15" customHeight="1" x14ac:dyDescent="0.25">
      <c r="B86" s="2" t="s">
        <v>29</v>
      </c>
      <c r="C86" s="2" t="s">
        <v>15</v>
      </c>
      <c r="D86" s="2" t="s">
        <v>19</v>
      </c>
      <c r="E86" s="2">
        <v>75</v>
      </c>
      <c r="F86" s="2">
        <v>1200</v>
      </c>
    </row>
    <row r="87" spans="2:6" ht="15" customHeight="1" x14ac:dyDescent="0.25">
      <c r="B87" s="2" t="s">
        <v>32</v>
      </c>
      <c r="C87" s="2" t="s">
        <v>27</v>
      </c>
      <c r="D87" s="2" t="s">
        <v>31</v>
      </c>
      <c r="E87" s="2">
        <v>38</v>
      </c>
      <c r="F87" s="2">
        <v>3600</v>
      </c>
    </row>
    <row r="88" spans="2:6" ht="15" customHeight="1" x14ac:dyDescent="0.25">
      <c r="B88" s="2" t="s">
        <v>35</v>
      </c>
      <c r="C88" s="2" t="s">
        <v>24</v>
      </c>
      <c r="D88" s="2" t="s">
        <v>16</v>
      </c>
      <c r="E88" s="2">
        <v>21</v>
      </c>
      <c r="F88" s="2">
        <v>11800</v>
      </c>
    </row>
    <row r="89" spans="2:6" ht="15" customHeight="1" x14ac:dyDescent="0.25">
      <c r="B89" s="2" t="s">
        <v>36</v>
      </c>
      <c r="C89" s="2" t="s">
        <v>33</v>
      </c>
      <c r="D89" s="2" t="s">
        <v>25</v>
      </c>
      <c r="E89" s="2">
        <v>14</v>
      </c>
      <c r="F89" s="2">
        <v>8700</v>
      </c>
    </row>
    <row r="90" spans="2:6" ht="15" customHeight="1" x14ac:dyDescent="0.25">
      <c r="B90" s="2" t="s">
        <v>5</v>
      </c>
      <c r="C90" s="2" t="s">
        <v>30</v>
      </c>
      <c r="D90" s="2" t="s">
        <v>28</v>
      </c>
      <c r="E90" s="2">
        <v>62</v>
      </c>
      <c r="F90" s="2">
        <v>15000</v>
      </c>
    </row>
    <row r="91" spans="2:6" ht="15" customHeight="1" x14ac:dyDescent="0.25">
      <c r="B91" s="2" t="s">
        <v>8</v>
      </c>
      <c r="C91" s="2" t="s">
        <v>18</v>
      </c>
      <c r="D91" s="2" t="s">
        <v>10</v>
      </c>
      <c r="E91" s="2">
        <v>8</v>
      </c>
      <c r="F91" s="2">
        <v>9900</v>
      </c>
    </row>
    <row r="92" spans="2:6" ht="15" customHeight="1" x14ac:dyDescent="0.25">
      <c r="B92" s="2" t="s">
        <v>11</v>
      </c>
      <c r="C92" s="2" t="s">
        <v>21</v>
      </c>
      <c r="D92" s="2" t="s">
        <v>34</v>
      </c>
      <c r="E92" s="2">
        <v>57</v>
      </c>
      <c r="F92" s="2">
        <v>11300</v>
      </c>
    </row>
    <row r="93" spans="2:6" ht="15" customHeight="1" x14ac:dyDescent="0.25">
      <c r="B93" s="2" t="s">
        <v>14</v>
      </c>
      <c r="C93" s="2" t="s">
        <v>9</v>
      </c>
      <c r="D93" s="2" t="s">
        <v>19</v>
      </c>
      <c r="E93" s="2">
        <v>34</v>
      </c>
      <c r="F93" s="2">
        <v>1600</v>
      </c>
    </row>
    <row r="94" spans="2:6" ht="15" customHeight="1" x14ac:dyDescent="0.25">
      <c r="B94" s="2" t="s">
        <v>17</v>
      </c>
      <c r="C94" s="2" t="s">
        <v>6</v>
      </c>
      <c r="D94" s="2" t="s">
        <v>13</v>
      </c>
      <c r="E94" s="2">
        <v>50</v>
      </c>
      <c r="F94" s="2">
        <v>2900</v>
      </c>
    </row>
    <row r="95" spans="2:6" ht="15" customHeight="1" x14ac:dyDescent="0.25">
      <c r="B95" s="2" t="s">
        <v>20</v>
      </c>
      <c r="C95" s="2" t="s">
        <v>27</v>
      </c>
      <c r="D95" s="2" t="s">
        <v>7</v>
      </c>
      <c r="E95" s="2">
        <v>15</v>
      </c>
      <c r="F95" s="2">
        <v>19300</v>
      </c>
    </row>
    <row r="96" spans="2:6" ht="15" customHeight="1" x14ac:dyDescent="0.25">
      <c r="B96" s="2" t="s">
        <v>23</v>
      </c>
      <c r="C96" s="2" t="s">
        <v>24</v>
      </c>
      <c r="D96" s="2" t="s">
        <v>16</v>
      </c>
      <c r="E96" s="2">
        <v>32</v>
      </c>
      <c r="F96" s="2">
        <v>12100</v>
      </c>
    </row>
    <row r="97" spans="2:6" ht="15" customHeight="1" x14ac:dyDescent="0.25">
      <c r="B97" s="2" t="s">
        <v>26</v>
      </c>
      <c r="C97" s="2" t="s">
        <v>15</v>
      </c>
      <c r="D97" s="2" t="s">
        <v>22</v>
      </c>
      <c r="E97" s="2">
        <v>40</v>
      </c>
      <c r="F97" s="2">
        <v>17500</v>
      </c>
    </row>
    <row r="98" spans="2:6" ht="15" customHeight="1" x14ac:dyDescent="0.25">
      <c r="B98" s="2" t="s">
        <v>29</v>
      </c>
      <c r="C98" s="2" t="s">
        <v>12</v>
      </c>
      <c r="D98" s="2" t="s">
        <v>31</v>
      </c>
      <c r="E98" s="2">
        <v>17</v>
      </c>
      <c r="F98" s="2">
        <v>4100</v>
      </c>
    </row>
    <row r="99" spans="2:6" ht="15" customHeight="1" x14ac:dyDescent="0.25">
      <c r="B99" s="2" t="s">
        <v>32</v>
      </c>
      <c r="C99" s="2" t="s">
        <v>33</v>
      </c>
      <c r="D99" s="2" t="s">
        <v>25</v>
      </c>
      <c r="E99" s="2">
        <v>60</v>
      </c>
      <c r="F99" s="2">
        <v>9300</v>
      </c>
    </row>
    <row r="100" spans="2:6" ht="15" customHeight="1" x14ac:dyDescent="0.25">
      <c r="B100" s="2" t="s">
        <v>35</v>
      </c>
      <c r="C100" s="2" t="s">
        <v>30</v>
      </c>
      <c r="D100" s="2" t="s">
        <v>19</v>
      </c>
      <c r="E100" s="2">
        <v>43</v>
      </c>
      <c r="F100" s="2">
        <v>1300</v>
      </c>
    </row>
    <row r="101" spans="2:6" ht="15" customHeight="1" x14ac:dyDescent="0.25">
      <c r="B101" s="2" t="s">
        <v>36</v>
      </c>
      <c r="C101" s="2" t="s">
        <v>21</v>
      </c>
      <c r="D101" s="2" t="s">
        <v>28</v>
      </c>
      <c r="E101" s="2">
        <v>6</v>
      </c>
      <c r="F101" s="2">
        <v>14600</v>
      </c>
    </row>
    <row r="102" spans="2:6" ht="15" customHeight="1" x14ac:dyDescent="0.25">
      <c r="B102" s="2" t="s">
        <v>5</v>
      </c>
      <c r="C102" s="2" t="s">
        <v>18</v>
      </c>
      <c r="D102" s="2" t="s">
        <v>34</v>
      </c>
      <c r="E102" s="2">
        <v>26</v>
      </c>
      <c r="F102" s="2">
        <v>12200</v>
      </c>
    </row>
    <row r="103" spans="2:6" ht="15" customHeight="1" x14ac:dyDescent="0.25">
      <c r="B103" s="2" t="s">
        <v>8</v>
      </c>
      <c r="C103" s="2" t="s">
        <v>9</v>
      </c>
      <c r="D103" s="2" t="s">
        <v>10</v>
      </c>
      <c r="E103" s="2">
        <v>39</v>
      </c>
      <c r="F103" s="2">
        <v>8900</v>
      </c>
    </row>
    <row r="104" spans="2:6" ht="15" customHeight="1" x14ac:dyDescent="0.25">
      <c r="B104" s="2" t="s">
        <v>11</v>
      </c>
      <c r="C104" s="2" t="s">
        <v>27</v>
      </c>
      <c r="D104" s="2" t="s">
        <v>7</v>
      </c>
      <c r="E104" s="2">
        <v>10</v>
      </c>
      <c r="F104" s="2">
        <v>17400</v>
      </c>
    </row>
  </sheetData>
  <mergeCells count="4">
    <mergeCell ref="I2:J2"/>
    <mergeCell ref="L2:M2"/>
    <mergeCell ref="O2:P2"/>
    <mergeCell ref="O3:P6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E2190-3F5C-426D-80B5-1E67D1706DAA}">
  <sheetPr codeName="Hoja2"/>
  <dimension ref="A1:H25"/>
  <sheetViews>
    <sheetView workbookViewId="0">
      <selection activeCell="D16" sqref="D16"/>
    </sheetView>
  </sheetViews>
  <sheetFormatPr baseColWidth="10" defaultRowHeight="15" x14ac:dyDescent="0.25"/>
  <cols>
    <col min="3" max="3" width="11.7109375" bestFit="1" customWidth="1"/>
    <col min="4" max="4" width="11.7109375" customWidth="1"/>
  </cols>
  <sheetData>
    <row r="1" spans="1:8" x14ac:dyDescent="0.25">
      <c r="A1" s="2"/>
    </row>
    <row r="2" spans="1:8" x14ac:dyDescent="0.25">
      <c r="A2" s="2"/>
      <c r="D2">
        <f>SUM(D4:D15)+SUM(H4:H15)</f>
        <v>0</v>
      </c>
      <c r="E2">
        <f>VLOOKUP(D2,E18:F25,2,TRUE)</f>
        <v>0</v>
      </c>
    </row>
    <row r="3" spans="1:8" x14ac:dyDescent="0.25">
      <c r="A3" s="2"/>
      <c r="B3" s="4" t="s">
        <v>0</v>
      </c>
      <c r="C3" s="4" t="s">
        <v>39</v>
      </c>
      <c r="D3" s="6"/>
      <c r="F3" s="4" t="s">
        <v>0</v>
      </c>
      <c r="G3" s="4" t="s">
        <v>39</v>
      </c>
    </row>
    <row r="4" spans="1:8" x14ac:dyDescent="0.25">
      <c r="A4" s="2"/>
      <c r="B4" s="4" t="s">
        <v>8</v>
      </c>
      <c r="C4" s="4">
        <f>SUMIFS(Tabla1[Precio],Tabla1[Mes],Hoja2!B4)</f>
        <v>102800</v>
      </c>
      <c r="D4" s="6">
        <f>IF(C4='Base de datos'!J4,1,0)</f>
        <v>0</v>
      </c>
      <c r="F4" s="4" t="s">
        <v>8</v>
      </c>
      <c r="G4" s="4">
        <f>COUNTIFS(Tabla1[Mes],Hoja2!F4)</f>
        <v>10</v>
      </c>
      <c r="H4">
        <f>IF(G4='Base de datos'!M4,1,0)</f>
        <v>0</v>
      </c>
    </row>
    <row r="5" spans="1:8" x14ac:dyDescent="0.25">
      <c r="A5" s="2"/>
    </row>
    <row r="6" spans="1:8" x14ac:dyDescent="0.25">
      <c r="A6" s="2"/>
      <c r="B6" s="5" t="s">
        <v>7</v>
      </c>
      <c r="C6" s="4">
        <f>SUMIFS(Tabla1[Precio],Tabla1[Producto],Hoja2!B6)</f>
        <v>206200</v>
      </c>
      <c r="D6" s="6">
        <f>IF(C6='Base de datos'!J6,1,0)</f>
        <v>0</v>
      </c>
      <c r="F6" s="5" t="s">
        <v>7</v>
      </c>
      <c r="G6" s="4">
        <f>COUNTIFS(Tabla1[Producto],Hoja2!F6)</f>
        <v>12</v>
      </c>
      <c r="H6">
        <f>IF(G6='Base de datos'!M6,1,0)</f>
        <v>0</v>
      </c>
    </row>
    <row r="7" spans="1:8" x14ac:dyDescent="0.25">
      <c r="A7" s="2"/>
      <c r="B7" s="5" t="s">
        <v>10</v>
      </c>
      <c r="C7" s="4">
        <f>SUMIFS(Tabla1[Precio],Tabla1[Producto],Hoja2!B7)</f>
        <v>112400</v>
      </c>
      <c r="D7" s="6">
        <f>IF(C7='Base de datos'!J7,1,0)</f>
        <v>0</v>
      </c>
      <c r="F7" s="5" t="s">
        <v>10</v>
      </c>
      <c r="G7" s="4">
        <f>COUNTIFS(Tabla1[Producto],Hoja2!F7)</f>
        <v>12</v>
      </c>
      <c r="H7">
        <f>IF(G7='Base de datos'!M7,1,0)</f>
        <v>0</v>
      </c>
    </row>
    <row r="8" spans="1:8" x14ac:dyDescent="0.25">
      <c r="A8" s="2"/>
      <c r="B8" s="5" t="s">
        <v>13</v>
      </c>
      <c r="C8" s="4">
        <f>SUMIFS(Tabla1[Precio],Tabla1[Producto],Hoja2!B8)</f>
        <v>24400</v>
      </c>
      <c r="D8" s="6">
        <f>IF(C8='Base de datos'!J8,1,0)</f>
        <v>0</v>
      </c>
      <c r="F8" s="5" t="s">
        <v>13</v>
      </c>
      <c r="G8" s="4">
        <f>COUNTIFS(Tabla1[Producto],Hoja2!F8)</f>
        <v>10</v>
      </c>
      <c r="H8">
        <f>IF(G8='Base de datos'!M8,1,0)</f>
        <v>0</v>
      </c>
    </row>
    <row r="9" spans="1:8" x14ac:dyDescent="0.25">
      <c r="A9" s="2"/>
      <c r="B9" s="5" t="s">
        <v>16</v>
      </c>
      <c r="C9" s="4">
        <f>SUMIFS(Tabla1[Precio],Tabla1[Producto],Hoja2!B9)</f>
        <v>128200</v>
      </c>
      <c r="D9" s="6">
        <f>IF(C9='Base de datos'!J9,1,0)</f>
        <v>0</v>
      </c>
      <c r="F9" s="5" t="s">
        <v>16</v>
      </c>
      <c r="G9" s="4">
        <f>COUNTIFS(Tabla1[Producto],Hoja2!F9)</f>
        <v>10</v>
      </c>
      <c r="H9">
        <f>IF(G9='Base de datos'!M9,1,0)</f>
        <v>0</v>
      </c>
    </row>
    <row r="10" spans="1:8" x14ac:dyDescent="0.25">
      <c r="A10" s="2"/>
      <c r="B10" s="5" t="s">
        <v>19</v>
      </c>
      <c r="C10" s="4">
        <f>SUMIFS(Tabla1[Precio],Tabla1[Producto],Hoja2!B10)</f>
        <v>16200</v>
      </c>
      <c r="D10" s="6">
        <f>IF(C10='Base de datos'!J10,1,0)</f>
        <v>0</v>
      </c>
      <c r="F10" s="5" t="s">
        <v>19</v>
      </c>
      <c r="G10" s="4">
        <f>COUNTIFS(Tabla1[Producto],Hoja2!F10)</f>
        <v>12</v>
      </c>
      <c r="H10">
        <f>IF(G10='Base de datos'!M10,1,0)</f>
        <v>0</v>
      </c>
    </row>
    <row r="11" spans="1:8" x14ac:dyDescent="0.25">
      <c r="B11" s="5" t="s">
        <v>22</v>
      </c>
      <c r="C11" s="4">
        <f>SUMIFS(Tabla1[Precio],Tabla1[Producto],Hoja2!B11)</f>
        <v>143400</v>
      </c>
      <c r="D11" s="6">
        <f>IF(C11='Base de datos'!J11,1,0)</f>
        <v>0</v>
      </c>
      <c r="F11" s="5" t="s">
        <v>22</v>
      </c>
      <c r="G11" s="4">
        <f>COUNTIFS(Tabla1[Producto],Hoja2!F11)</f>
        <v>8</v>
      </c>
      <c r="H11">
        <f>IF(G11='Base de datos'!M11,1,0)</f>
        <v>0</v>
      </c>
    </row>
    <row r="12" spans="1:8" ht="16.5" customHeight="1" x14ac:dyDescent="0.25">
      <c r="B12" s="5" t="s">
        <v>25</v>
      </c>
      <c r="C12" s="4">
        <f>SUMIFS(Tabla1[Precio],Tabla1[Producto],Hoja2!B12)</f>
        <v>90200</v>
      </c>
      <c r="D12" s="6">
        <f>IF(C12='Base de datos'!J12,1,0)</f>
        <v>0</v>
      </c>
      <c r="F12" s="5" t="s">
        <v>25</v>
      </c>
      <c r="G12" s="4">
        <f>COUNTIFS(Tabla1[Producto],Hoja2!F12)</f>
        <v>10</v>
      </c>
      <c r="H12">
        <f>IF(G12='Base de datos'!M12,1,0)</f>
        <v>0</v>
      </c>
    </row>
    <row r="13" spans="1:8" x14ac:dyDescent="0.25">
      <c r="B13" s="5" t="s">
        <v>28</v>
      </c>
      <c r="C13" s="4">
        <f>SUMIFS(Tabla1[Precio],Tabla1[Producto],Hoja2!B13)</f>
        <v>145800</v>
      </c>
      <c r="D13" s="6">
        <f>IF(C13='Base de datos'!J13,1,0)</f>
        <v>0</v>
      </c>
      <c r="F13" s="5" t="s">
        <v>28</v>
      </c>
      <c r="G13" s="4">
        <f>COUNTIFS(Tabla1[Producto],Hoja2!F13)</f>
        <v>10</v>
      </c>
      <c r="H13">
        <f>IF(G13='Base de datos'!M13,1,0)</f>
        <v>0</v>
      </c>
    </row>
    <row r="14" spans="1:8" x14ac:dyDescent="0.25">
      <c r="B14" s="5" t="s">
        <v>31</v>
      </c>
      <c r="C14" s="4">
        <f>SUMIFS(Tabla1[Precio],Tabla1[Producto],Hoja2!B14)</f>
        <v>31800</v>
      </c>
      <c r="D14" s="6">
        <f>IF(C14='Base de datos'!J14,1,0)</f>
        <v>0</v>
      </c>
      <c r="F14" s="5" t="s">
        <v>31</v>
      </c>
      <c r="G14" s="4">
        <f>COUNTIFS(Tabla1[Producto],Hoja2!F14)</f>
        <v>8</v>
      </c>
      <c r="H14">
        <f>IF(G14='Base de datos'!M14,1,0)</f>
        <v>0</v>
      </c>
    </row>
    <row r="15" spans="1:8" x14ac:dyDescent="0.25">
      <c r="B15" s="5" t="s">
        <v>34</v>
      </c>
      <c r="C15" s="4">
        <f>SUMIFS(Tabla1[Precio],Tabla1[Producto],Hoja2!B15)</f>
        <v>112600</v>
      </c>
      <c r="D15" s="6">
        <f>IF(C15='Base de datos'!J15,1,0)</f>
        <v>0</v>
      </c>
      <c r="F15" s="5" t="s">
        <v>34</v>
      </c>
      <c r="G15" s="4">
        <f>COUNTIFS(Tabla1[Producto],Hoja2!F15)</f>
        <v>10</v>
      </c>
      <c r="H15">
        <f>IF(G15='Base de datos'!M15,1,0)</f>
        <v>0</v>
      </c>
    </row>
    <row r="16" spans="1:8" x14ac:dyDescent="0.25">
      <c r="D16">
        <v>11</v>
      </c>
      <c r="H16">
        <v>11</v>
      </c>
    </row>
    <row r="18" spans="4:7" x14ac:dyDescent="0.25">
      <c r="E18">
        <v>0</v>
      </c>
      <c r="F18">
        <v>0</v>
      </c>
      <c r="G18">
        <f>22/7</f>
        <v>3.1428571428571428</v>
      </c>
    </row>
    <row r="19" spans="4:7" x14ac:dyDescent="0.25">
      <c r="D19">
        <v>3</v>
      </c>
      <c r="E19">
        <f>SUM($D$19:D19)</f>
        <v>3</v>
      </c>
      <c r="F19">
        <v>1</v>
      </c>
    </row>
    <row r="20" spans="4:7" x14ac:dyDescent="0.25">
      <c r="D20">
        <v>3</v>
      </c>
      <c r="E20">
        <f>SUM($D$19:D20)</f>
        <v>6</v>
      </c>
      <c r="F20">
        <v>2</v>
      </c>
    </row>
    <row r="21" spans="4:7" x14ac:dyDescent="0.25">
      <c r="D21">
        <v>3</v>
      </c>
      <c r="E21">
        <f>SUM($D$19:D21)</f>
        <v>9</v>
      </c>
      <c r="F21">
        <v>3</v>
      </c>
    </row>
    <row r="22" spans="4:7" x14ac:dyDescent="0.25">
      <c r="D22">
        <v>3</v>
      </c>
      <c r="E22">
        <f>SUM($D$19:D22)</f>
        <v>12</v>
      </c>
      <c r="F22">
        <v>4</v>
      </c>
    </row>
    <row r="23" spans="4:7" x14ac:dyDescent="0.25">
      <c r="D23">
        <v>3</v>
      </c>
      <c r="E23">
        <f>SUM($D$19:D23)</f>
        <v>15</v>
      </c>
      <c r="F23">
        <v>5</v>
      </c>
    </row>
    <row r="24" spans="4:7" x14ac:dyDescent="0.25">
      <c r="D24">
        <v>3</v>
      </c>
      <c r="E24">
        <f>SUM($D$19:D24)</f>
        <v>18</v>
      </c>
      <c r="F24">
        <v>6</v>
      </c>
    </row>
    <row r="25" spans="4:7" x14ac:dyDescent="0.25">
      <c r="D25">
        <v>3</v>
      </c>
      <c r="E25">
        <f>SUM($D$19:D25)</f>
        <v>21</v>
      </c>
      <c r="F2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EDUARDO GUZMAN NAVARRO</dc:creator>
  <cp:lastModifiedBy>KERRY EDUARDO GUZMAN NAVARRO</cp:lastModifiedBy>
  <dcterms:created xsi:type="dcterms:W3CDTF">2025-07-10T03:14:16Z</dcterms:created>
  <dcterms:modified xsi:type="dcterms:W3CDTF">2025-07-10T04:05:41Z</dcterms:modified>
</cp:coreProperties>
</file>